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cb8fee4e5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.Plan difusión - Diagrama Gant" sheetId="1" r:id="R05a24a41af7046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/mm"/>
  </x:numFmts>
  <x:fonts count="6">
    <x:font>
      <x:sz val="11"/>
      <x:name val="Carlito"/>
    </x:font>
    <x:font>
      <x:sz val="11"/>
      <x:color rgb="FF392B49"/>
      <x:name val="Arial"/>
    </x:font>
    <x:font>
      <x:b/>
      <x:sz val="17"/>
      <x:color rgb="FF45236D"/>
      <x:name val="Arial"/>
    </x:font>
    <x:font>
      <x:sz val="11"/>
      <x:color rgb="FF685677"/>
      <x:name val="Arial"/>
    </x:font>
    <x:font>
      <x:b/>
      <x:sz val="11"/>
      <x:color rgb="FFFFFFFF"/>
      <x:name val="Arial"/>
    </x:font>
    <x:font>
      <x:sz val="10"/>
      <x:color rgb="FF68567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0AA"/>
      </x:patternFill>
    </x:fill>
    <x:fill>
      <x:patternFill patternType="solid">
        <x:fgColor rgb="FFF7F2FB"/>
      </x:patternFill>
    </x:fill>
    <x:fill>
      <x:patternFill patternType="solid">
        <x:fgColor rgb="FF45236D"/>
      </x:patternFill>
    </x:fill>
    <x:fill>
      <x:patternFill patternType="solid">
        <x:fgColor rgb="FFE9338D"/>
      </x:patternFill>
    </x:fill>
    <x:fill>
      <x:patternFill patternType="solid">
        <x:fgColor rgb="FFFFF9D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E9DDF0"/>
      </x:bottom>
      <x:diagonal/>
    </x:border>
    <x:border>
      <x:left/>
      <x:right/>
      <x:top style="thin">
        <x:color rgb="FFE9DDF0"/>
      </x:top>
      <x:bottom style="thin">
        <x:color rgb="FFE9DDF0"/>
      </x:bottom>
      <x:diagonal/>
    </x:border>
    <x:border>
      <x:left/>
      <x:right/>
      <x:top style="thin">
        <x:color rgb="FFE9DDF0"/>
      </x:top>
      <x:bottom/>
      <x:diagonal/>
    </x:border>
    <x:border>
      <x:left style="thin">
        <x:color rgb="FFEDE5F3"/>
      </x:left>
      <x:right style="thin">
        <x:color rgb="FFEDE5F3"/>
      </x:right>
      <x:top style="thin">
        <x:color rgb="FFEDE5F3"/>
      </x:top>
      <x:bottom style="thin">
        <x:color rgb="FFEDE5F3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201" fontId="5" fillId="3" borderId="0" xfId="0" applyNumberFormat="1" applyFont="1" applyFill="1" applyBorder="1" applyAlignment="1">
      <x:alignment horizontal="center" vertical="center"/>
    </x:xf>
    <x:xf numFmtId="200" fontId="4" fillId="4" borderId="0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horizontal="center" vertical="center"/>
    </x:xf>
    <x:xf numFmtId="0" fontId="1" fillId="6" borderId="1" xfId="0" applyNumberFormat="1" applyFont="1" applyFill="1" applyBorder="1" applyAlignment="1">
      <x:alignment horizontal="center" vertical="center" wrapText="1"/>
    </x:xf>
    <x:xf numFmtId="0" fontId="1" fillId="6" borderId="2" xfId="0" applyNumberFormat="1" applyFont="1" applyFill="1" applyBorder="1" applyAlignment="1">
      <x:alignment horizontal="center" vertical="center" wrapText="1"/>
    </x:xf>
    <x:xf numFmtId="0" fontId="1" fillId="6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ont>
        <x:b/>
        <x:color rgb="FF392B49"/>
      </x:font>
      <x:fill>
        <x:patternFill patternType="solid">
          <x:bgColor rgb="FFB9DAB0"/>
        </x:patternFill>
      </x:fill>
    </x:dxf>
    <x:dxf>
      <x:font>
        <x:b/>
        <x:color rgb="FF392B49"/>
      </x:font>
      <x:fill>
        <x:patternFill patternType="solid">
          <x:bgColor rgb="FFF5B6D0"/>
        </x:patternFill>
      </x:fill>
    </x:dxf>
    <x:dxf>
      <x:font>
        <x:b/>
        <x:color rgb="FF392B49"/>
      </x:font>
      <x:fill>
        <x:patternFill patternType="solid">
          <x:bgColor rgb="FFCAB4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6ef8229244fc7" /><Relationship Type="http://schemas.openxmlformats.org/officeDocument/2006/relationships/theme" Target="/xl/theme/theme1.xml" Id="R2d336287389649ec" /><Relationship Type="http://schemas.openxmlformats.org/officeDocument/2006/relationships/sharedStrings" Target="/xl/sharedStrings.xml" Id="R2117bf23d8bb4060" /><Relationship Type="http://schemas.openxmlformats.org/officeDocument/2006/relationships/worksheet" Target="/xl/worksheets/sheet1.xml" Id="R05a24a41af7046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5236D"/>
  </x:sheetPr>
  <x:sheetViews>
    <x:sheetView showGridLines="0" workbookViewId="0">
      <x:pane xSplit="6" ySplit="10" topLeftCell="G11" activePane="bottomRight" state="frozen"/>
    </x:sheetView>
  </x:sheetViews>
  <x:sheetFormatPr defaultRowHeight="15"/>
  <x:cols>
    <x:col min="1" max="1" width="3" hidden="0" customWidth="1"/>
    <x:col min="2" max="2" width="36" hidden="0" customWidth="1"/>
    <x:col min="3" max="3" width="18" hidden="0" customWidth="1"/>
    <x:col min="4" max="4" width="16" hidden="0" customWidth="1"/>
    <x:col min="5" max="5" width="27" hidden="0" customWidth="1"/>
    <x:col min="6" max="6" width="36" hidden="0" customWidth="1"/>
    <x:col min="7" max="7" width="8" hidden="0" customWidth="1"/>
    <x:col min="8" max="8" width="8" hidden="0" customWidth="1"/>
    <x:col min="9" max="9" width="8" hidden="0" customWidth="1"/>
    <x:col min="10" max="10" width="8" hidden="0" customWidth="1"/>
    <x:col min="11" max="11" width="8" hidden="0" customWidth="1"/>
    <x:col min="12" max="12" width="8" hidden="0" customWidth="1"/>
    <x:col min="13" max="13" width="8" hidden="0" customWidth="1"/>
    <x:col min="14" max="14" width="8" hidden="0" customWidth="1"/>
    <x:col min="15" max="15" width="8" hidden="0" customWidth="1"/>
    <x:col min="16" max="16" width="8" hidden="0" customWidth="1"/>
    <x:col min="17" max="17" width="8" hidden="0" customWidth="1"/>
    <x:col min="18" max="18" width="8" hidden="0" customWidth="1"/>
    <x:col min="19" max="19" width="8" hidden="0" customWidth="1"/>
    <x:col min="20" max="20" width="8" hidden="0" customWidth="1"/>
    <x:col min="21" max="21" width="8" hidden="0" customWidth="1"/>
    <x:col min="22" max="22" width="8" hidden="0" customWidth="1"/>
    <x:col min="23" max="23" width="8" hidden="0" customWidth="1"/>
    <x:col min="24" max="24" width="8" hidden="0" customWidth="1"/>
    <x:col min="25" max="25" width="8" hidden="0" customWidth="1"/>
    <x:col min="26" max="26" width="8" hidden="0" customWidth="1"/>
    <x:col min="27" max="27" width="8" hidden="0" customWidth="1"/>
    <x:col min="28" max="28" width="8" hidden="0" customWidth="1"/>
    <x:col min="29" max="29" width="8" hidden="0" customWidth="1"/>
    <x:col min="30" max="30" width="8" hidden="0" customWidth="1"/>
    <x:col min="31" max="31" width="8" hidden="0" customWidth="1"/>
    <x:col min="32" max="32" width="8" hidden="0" customWidth="1"/>
    <x:col min="33" max="33" width="8" hidden="0" customWidth="1"/>
    <x:col min="34" max="34" width="8" hidden="0" customWidth="1"/>
    <x:col min="35" max="35" width="8" hidden="0" customWidth="1"/>
    <x:col min="36" max="36" width="8" hidden="0" customWidth="1"/>
    <x:col min="37" max="37" width="8" hidden="0" customWidth="1"/>
    <x:col min="38" max="38" width="8" hidden="0" customWidth="1"/>
    <x:col min="39" max="39" width="8" hidden="0" customWidth="1"/>
    <x:col min="40" max="40" width="8" hidden="0" customWidth="1"/>
    <x:col min="41" max="41" width="8" hidden="0" customWidth="1"/>
    <x:col min="42" max="42" width="8" hidden="0" customWidth="1"/>
    <x:col min="43" max="43" width="8" hidden="0" customWidth="1"/>
    <x:col min="44" max="44" width="8" hidden="0" customWidth="1"/>
    <x:col min="45" max="45" width="8" hidden="0" customWidth="1"/>
    <x:col min="46" max="46" width="8" hidden="0" customWidth="1"/>
    <x:col min="47" max="47" width="8" hidden="0" customWidth="1"/>
    <x:col min="48" max="48" width="8" hidden="0" customWidth="1"/>
    <x:col min="49" max="49" width="8" hidden="0" customWidth="1"/>
    <x:col min="50" max="50" width="8" hidden="0" customWidth="1"/>
    <x:col min="51" max="51" width="8" hidden="0" customWidth="1"/>
    <x:col min="52" max="52" width="8" hidden="0" customWidth="1"/>
    <x:col min="53" max="53" width="8" hidden="0" customWidth="1"/>
    <x:col min="54" max="54" width="8" hidden="0" customWidth="1"/>
    <x:col min="55" max="55" width="8" hidden="0" customWidth="1"/>
    <x:col min="56" max="56" width="8" hidden="0" customWidth="1"/>
    <x:col min="57" max="57" width="8" hidden="0" customWidth="1"/>
    <x:col min="58" max="58" width="8" hidden="0" customWidth="1"/>
    <x:col min="59" max="59" width="8" hidden="0" customWidth="1"/>
  </x:cols>
  <x:sheetData>
    <x:row r="2" ht="34" customHeight="1">
      <x:c r="B2" s="3" t="str">
        <x:v>LAURISLOU  /  Plan anual de difusión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</x:row>
    <x:row r="3" ht="28" customHeight="1">
      <x:c r="B3" s="2" t="str">
        <x:v>Año del plan</x:v>
      </x:c>
      <x:c r="C3" s="5" t="n">
        <x:v>2026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</x:row>
    <x:row r="4" ht="32" customHeight="1">
      <x:c r="B4" s="8" t="str">
        <x:v>Una fila representa una sección o serie. Elige el tipo y el enfoque UGC; marca con X las semanas en las que estará activa.</x:v>
      </x:c>
      <x:c r="C4" s="8"/>
      <x:c r="D4" s="8"/>
      <x:c r="E4" s="8"/>
      <x:c r="F4" s="8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</x:row>
    <x:row r="5" ht="32" customHeight="1">
      <x:c r="B5" s="8" t="str">
        <x:v>Las semanas se cuentan de lunes a domingo (ISO). El año es editable; la semana 53 solo aparece cuando corresponde.</x:v>
      </x:c>
      <x:c r="C5" s="8"/>
      <x:c r="D5" s="8"/>
      <x:c r="E5" s="8"/>
      <x:c r="F5" s="8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</x:row>
    <x:row r="6" ht="12" customHeight="1"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</x:row>
    <x:row r="7" ht="25" customHeight="1">
      <x:c r="B7" s="12" t="str">
        <x:v>MESES DEL AÑO Y SEMANAS ISO</x:v>
      </x:c>
      <x:c r="C7" s="11"/>
      <x:c r="D7" s="11"/>
      <x:c r="E7" s="11"/>
      <x:c r="F7" s="11"/>
      <x:c r="G7" s="13" t="str">
        <x:f>IF(G8="","",CHOOSE(MONTH(G9+3),"ENE","FEB","MAR","ABR","MAY","JUN","JUL","AGO","SEP","OCT","NOV","DIC"))</x:f>
        <x:v>ENE</x:v>
      </x:c>
      <x:c r="H7" s="13" t="str">
        <x:f>IF(H8="","",CHOOSE(MONTH(H9+3),"ENE","FEB","MAR","ABR","MAY","JUN","JUL","AGO","SEP","OCT","NOV","DIC"))</x:f>
        <x:v>ENE</x:v>
      </x:c>
      <x:c r="I7" s="13" t="str">
        <x:f>IF(I8="","",CHOOSE(MONTH(I9+3),"ENE","FEB","MAR","ABR","MAY","JUN","JUL","AGO","SEP","OCT","NOV","DIC"))</x:f>
        <x:v>ENE</x:v>
      </x:c>
      <x:c r="J7" s="13" t="str">
        <x:f>IF(J8="","",CHOOSE(MONTH(J9+3),"ENE","FEB","MAR","ABR","MAY","JUN","JUL","AGO","SEP","OCT","NOV","DIC"))</x:f>
        <x:v>ENE</x:v>
      </x:c>
      <x:c r="K7" s="13" t="str">
        <x:f>IF(K8="","",CHOOSE(MONTH(K9+3),"ENE","FEB","MAR","ABR","MAY","JUN","JUL","AGO","SEP","OCT","NOV","DIC"))</x:f>
        <x:v>ENE</x:v>
      </x:c>
      <x:c r="L7" s="13" t="str">
        <x:f>IF(L8="","",CHOOSE(MONTH(L9+3),"ENE","FEB","MAR","ABR","MAY","JUN","JUL","AGO","SEP","OCT","NOV","DIC"))</x:f>
        <x:v>FEB</x:v>
      </x:c>
      <x:c r="M7" s="13" t="str">
        <x:f>IF(M8="","",CHOOSE(MONTH(M9+3),"ENE","FEB","MAR","ABR","MAY","JUN","JUL","AGO","SEP","OCT","NOV","DIC"))</x:f>
        <x:v>FEB</x:v>
      </x:c>
      <x:c r="N7" s="13" t="str">
        <x:f>IF(N8="","",CHOOSE(MONTH(N9+3),"ENE","FEB","MAR","ABR","MAY","JUN","JUL","AGO","SEP","OCT","NOV","DIC"))</x:f>
        <x:v>FEB</x:v>
      </x:c>
      <x:c r="O7" s="13" t="str">
        <x:f>IF(O8="","",CHOOSE(MONTH(O9+3),"ENE","FEB","MAR","ABR","MAY","JUN","JUL","AGO","SEP","OCT","NOV","DIC"))</x:f>
        <x:v>FEB</x:v>
      </x:c>
      <x:c r="P7" s="13" t="str">
        <x:f>IF(P8="","",CHOOSE(MONTH(P9+3),"ENE","FEB","MAR","ABR","MAY","JUN","JUL","AGO","SEP","OCT","NOV","DIC"))</x:f>
        <x:v>MAR</x:v>
      </x:c>
      <x:c r="Q7" s="13" t="str">
        <x:f>IF(Q8="","",CHOOSE(MONTH(Q9+3),"ENE","FEB","MAR","ABR","MAY","JUN","JUL","AGO","SEP","OCT","NOV","DIC"))</x:f>
        <x:v>MAR</x:v>
      </x:c>
      <x:c r="R7" s="13" t="str">
        <x:f>IF(R8="","",CHOOSE(MONTH(R9+3),"ENE","FEB","MAR","ABR","MAY","JUN","JUL","AGO","SEP","OCT","NOV","DIC"))</x:f>
        <x:v>MAR</x:v>
      </x:c>
      <x:c r="S7" s="13" t="str">
        <x:f>IF(S8="","",CHOOSE(MONTH(S9+3),"ENE","FEB","MAR","ABR","MAY","JUN","JUL","AGO","SEP","OCT","NOV","DIC"))</x:f>
        <x:v>MAR</x:v>
      </x:c>
      <x:c r="T7" s="13" t="str">
        <x:f>IF(T8="","",CHOOSE(MONTH(T9+3),"ENE","FEB","MAR","ABR","MAY","JUN","JUL","AGO","SEP","OCT","NOV","DIC"))</x:f>
        <x:v>ABR</x:v>
      </x:c>
      <x:c r="U7" s="13" t="str">
        <x:f>IF(U8="","",CHOOSE(MONTH(U9+3),"ENE","FEB","MAR","ABR","MAY","JUN","JUL","AGO","SEP","OCT","NOV","DIC"))</x:f>
        <x:v>ABR</x:v>
      </x:c>
      <x:c r="V7" s="13" t="str">
        <x:f>IF(V8="","",CHOOSE(MONTH(V9+3),"ENE","FEB","MAR","ABR","MAY","JUN","JUL","AGO","SEP","OCT","NOV","DIC"))</x:f>
        <x:v>ABR</x:v>
      </x:c>
      <x:c r="W7" s="13" t="str">
        <x:f>IF(W8="","",CHOOSE(MONTH(W9+3),"ENE","FEB","MAR","ABR","MAY","JUN","JUL","AGO","SEP","OCT","NOV","DIC"))</x:f>
        <x:v>ABR</x:v>
      </x:c>
      <x:c r="X7" s="13" t="str">
        <x:f>IF(X8="","",CHOOSE(MONTH(X9+3),"ENE","FEB","MAR","ABR","MAY","JUN","JUL","AGO","SEP","OCT","NOV","DIC"))</x:f>
        <x:v>ABR</x:v>
      </x:c>
      <x:c r="Y7" s="13" t="str">
        <x:f>IF(Y8="","",CHOOSE(MONTH(Y9+3),"ENE","FEB","MAR","ABR","MAY","JUN","JUL","AGO","SEP","OCT","NOV","DIC"))</x:f>
        <x:v>MAY</x:v>
      </x:c>
      <x:c r="Z7" s="13" t="str">
        <x:f>IF(Z8="","",CHOOSE(MONTH(Z9+3),"ENE","FEB","MAR","ABR","MAY","JUN","JUL","AGO","SEP","OCT","NOV","DIC"))</x:f>
        <x:v>MAY</x:v>
      </x:c>
      <x:c r="AA7" s="13" t="str">
        <x:f>IF(AA8="","",CHOOSE(MONTH(AA9+3),"ENE","FEB","MAR","ABR","MAY","JUN","JUL","AGO","SEP","OCT","NOV","DIC"))</x:f>
        <x:v>MAY</x:v>
      </x:c>
      <x:c r="AB7" s="13" t="str">
        <x:f>IF(AB8="","",CHOOSE(MONTH(AB9+3),"ENE","FEB","MAR","ABR","MAY","JUN","JUL","AGO","SEP","OCT","NOV","DIC"))</x:f>
        <x:v>MAY</x:v>
      </x:c>
      <x:c r="AC7" s="13" t="str">
        <x:f>IF(AC8="","",CHOOSE(MONTH(AC9+3),"ENE","FEB","MAR","ABR","MAY","JUN","JUL","AGO","SEP","OCT","NOV","DIC"))</x:f>
        <x:v>JUN</x:v>
      </x:c>
      <x:c r="AD7" s="13" t="str">
        <x:f>IF(AD8="","",CHOOSE(MONTH(AD9+3),"ENE","FEB","MAR","ABR","MAY","JUN","JUL","AGO","SEP","OCT","NOV","DIC"))</x:f>
        <x:v>JUN</x:v>
      </x:c>
      <x:c r="AE7" s="13" t="str">
        <x:f>IF(AE8="","",CHOOSE(MONTH(AE9+3),"ENE","FEB","MAR","ABR","MAY","JUN","JUL","AGO","SEP","OCT","NOV","DIC"))</x:f>
        <x:v>JUN</x:v>
      </x:c>
      <x:c r="AF7" s="13" t="str">
        <x:f>IF(AF8="","",CHOOSE(MONTH(AF9+3),"ENE","FEB","MAR","ABR","MAY","JUN","JUL","AGO","SEP","OCT","NOV","DIC"))</x:f>
        <x:v>JUN</x:v>
      </x:c>
      <x:c r="AG7" s="13" t="str">
        <x:f>IF(AG8="","",CHOOSE(MONTH(AG9+3),"ENE","FEB","MAR","ABR","MAY","JUN","JUL","AGO","SEP","OCT","NOV","DIC"))</x:f>
        <x:v>JUL</x:v>
      </x:c>
      <x:c r="AH7" s="13" t="str">
        <x:f>IF(AH8="","",CHOOSE(MONTH(AH9+3),"ENE","FEB","MAR","ABR","MAY","JUN","JUL","AGO","SEP","OCT","NOV","DIC"))</x:f>
        <x:v>JUL</x:v>
      </x:c>
      <x:c r="AI7" s="13" t="str">
        <x:f>IF(AI8="","",CHOOSE(MONTH(AI9+3),"ENE","FEB","MAR","ABR","MAY","JUN","JUL","AGO","SEP","OCT","NOV","DIC"))</x:f>
        <x:v>JUL</x:v>
      </x:c>
      <x:c r="AJ7" s="13" t="str">
        <x:f>IF(AJ8="","",CHOOSE(MONTH(AJ9+3),"ENE","FEB","MAR","ABR","MAY","JUN","JUL","AGO","SEP","OCT","NOV","DIC"))</x:f>
        <x:v>JUL</x:v>
      </x:c>
      <x:c r="AK7" s="13" t="str">
        <x:f>IF(AK8="","",CHOOSE(MONTH(AK9+3),"ENE","FEB","MAR","ABR","MAY","JUN","JUL","AGO","SEP","OCT","NOV","DIC"))</x:f>
        <x:v>JUL</x:v>
      </x:c>
      <x:c r="AL7" s="13" t="str">
        <x:f>IF(AL8="","",CHOOSE(MONTH(AL9+3),"ENE","FEB","MAR","ABR","MAY","JUN","JUL","AGO","SEP","OCT","NOV","DIC"))</x:f>
        <x:v>AGO</x:v>
      </x:c>
      <x:c r="AM7" s="13" t="str">
        <x:f>IF(AM8="","",CHOOSE(MONTH(AM9+3),"ENE","FEB","MAR","ABR","MAY","JUN","JUL","AGO","SEP","OCT","NOV","DIC"))</x:f>
        <x:v>AGO</x:v>
      </x:c>
      <x:c r="AN7" s="13" t="str">
        <x:f>IF(AN8="","",CHOOSE(MONTH(AN9+3),"ENE","FEB","MAR","ABR","MAY","JUN","JUL","AGO","SEP","OCT","NOV","DIC"))</x:f>
        <x:v>AGO</x:v>
      </x:c>
      <x:c r="AO7" s="13" t="str">
        <x:f>IF(AO8="","",CHOOSE(MONTH(AO9+3),"ENE","FEB","MAR","ABR","MAY","JUN","JUL","AGO","SEP","OCT","NOV","DIC"))</x:f>
        <x:v>AGO</x:v>
      </x:c>
      <x:c r="AP7" s="13" t="str">
        <x:f>IF(AP8="","",CHOOSE(MONTH(AP9+3),"ENE","FEB","MAR","ABR","MAY","JUN","JUL","AGO","SEP","OCT","NOV","DIC"))</x:f>
        <x:v>SEP</x:v>
      </x:c>
      <x:c r="AQ7" s="13" t="str">
        <x:f>IF(AQ8="","",CHOOSE(MONTH(AQ9+3),"ENE","FEB","MAR","ABR","MAY","JUN","JUL","AGO","SEP","OCT","NOV","DIC"))</x:f>
        <x:v>SEP</x:v>
      </x:c>
      <x:c r="AR7" s="13" t="str">
        <x:f>IF(AR8="","",CHOOSE(MONTH(AR9+3),"ENE","FEB","MAR","ABR","MAY","JUN","JUL","AGO","SEP","OCT","NOV","DIC"))</x:f>
        <x:v>SEP</x:v>
      </x:c>
      <x:c r="AS7" s="13" t="str">
        <x:f>IF(AS8="","",CHOOSE(MONTH(AS9+3),"ENE","FEB","MAR","ABR","MAY","JUN","JUL","AGO","SEP","OCT","NOV","DIC"))</x:f>
        <x:v>SEP</x:v>
      </x:c>
      <x:c r="AT7" s="13" t="str">
        <x:f>IF(AT8="","",CHOOSE(MONTH(AT9+3),"ENE","FEB","MAR","ABR","MAY","JUN","JUL","AGO","SEP","OCT","NOV","DIC"))</x:f>
        <x:v>OCT</x:v>
      </x:c>
      <x:c r="AU7" s="13" t="str">
        <x:f>IF(AU8="","",CHOOSE(MONTH(AU9+3),"ENE","FEB","MAR","ABR","MAY","JUN","JUL","AGO","SEP","OCT","NOV","DIC"))</x:f>
        <x:v>OCT</x:v>
      </x:c>
      <x:c r="AV7" s="13" t="str">
        <x:f>IF(AV8="","",CHOOSE(MONTH(AV9+3),"ENE","FEB","MAR","ABR","MAY","JUN","JUL","AGO","SEP","OCT","NOV","DIC"))</x:f>
        <x:v>OCT</x:v>
      </x:c>
      <x:c r="AW7" s="13" t="str">
        <x:f>IF(AW8="","",CHOOSE(MONTH(AW9+3),"ENE","FEB","MAR","ABR","MAY","JUN","JUL","AGO","SEP","OCT","NOV","DIC"))</x:f>
        <x:v>OCT</x:v>
      </x:c>
      <x:c r="AX7" s="13" t="str">
        <x:f>IF(AX8="","",CHOOSE(MONTH(AX9+3),"ENE","FEB","MAR","ABR","MAY","JUN","JUL","AGO","SEP","OCT","NOV","DIC"))</x:f>
        <x:v>OCT</x:v>
      </x:c>
      <x:c r="AY7" s="13" t="str">
        <x:f>IF(AY8="","",CHOOSE(MONTH(AY9+3),"ENE","FEB","MAR","ABR","MAY","JUN","JUL","AGO","SEP","OCT","NOV","DIC"))</x:f>
        <x:v>NOV</x:v>
      </x:c>
      <x:c r="AZ7" s="13" t="str">
        <x:f>IF(AZ8="","",CHOOSE(MONTH(AZ9+3),"ENE","FEB","MAR","ABR","MAY","JUN","JUL","AGO","SEP","OCT","NOV","DIC"))</x:f>
        <x:v>NOV</x:v>
      </x:c>
      <x:c r="BA7" s="13" t="str">
        <x:f>IF(BA8="","",CHOOSE(MONTH(BA9+3),"ENE","FEB","MAR","ABR","MAY","JUN","JUL","AGO","SEP","OCT","NOV","DIC"))</x:f>
        <x:v>NOV</x:v>
      </x:c>
      <x:c r="BB7" s="13" t="str">
        <x:f>IF(BB8="","",CHOOSE(MONTH(BB9+3),"ENE","FEB","MAR","ABR","MAY","JUN","JUL","AGO","SEP","OCT","NOV","DIC"))</x:f>
        <x:v>NOV</x:v>
      </x:c>
      <x:c r="BC7" s="13" t="str">
        <x:f>IF(BC8="","",CHOOSE(MONTH(BC9+3),"ENE","FEB","MAR","ABR","MAY","JUN","JUL","AGO","SEP","OCT","NOV","DIC"))</x:f>
        <x:v>DIC</x:v>
      </x:c>
      <x:c r="BD7" s="13" t="str">
        <x:f>IF(BD8="","",CHOOSE(MONTH(BD9+3),"ENE","FEB","MAR","ABR","MAY","JUN","JUL","AGO","SEP","OCT","NOV","DIC"))</x:f>
        <x:v>DIC</x:v>
      </x:c>
      <x:c r="BE7" s="13" t="str">
        <x:f>IF(BE8="","",CHOOSE(MONTH(BE9+3),"ENE","FEB","MAR","ABR","MAY","JUN","JUL","AGO","SEP","OCT","NOV","DIC"))</x:f>
        <x:v>DIC</x:v>
      </x:c>
      <x:c r="BF7" s="13" t="str">
        <x:f>IF(BF8="","",CHOOSE(MONTH(BF9+3),"ENE","FEB","MAR","ABR","MAY","JUN","JUL","AGO","SEP","OCT","NOV","DIC"))</x:f>
        <x:v>DIC</x:v>
      </x:c>
      <x:c r="BG7" s="13" t="str">
        <x:f>IF(BG8="","",CHOOSE(MONTH(BG9+3),"ENE","FEB","MAR","ABR","MAY","JUN","JUL","AGO","SEP","OCT","NOV","DIC"))</x:f>
        <x:v>DIC</x:v>
      </x:c>
    </x:row>
    <x:row r="8" ht="25" customHeight="1">
      <x:c r="B8" s="11"/>
      <x:c r="C8" s="11"/>
      <x:c r="D8" s="11"/>
      <x:c r="E8" s="11"/>
      <x:c r="F8" s="11"/>
      <x:c r="G8" s="17" t="n">
        <x:f>IF(YEAR(DATE($C$3,1,4)-WEEKDAY(DATE($C$3,1,4),2)+1+7*(1-1)+3)=$C$3,1,"")</x:f>
        <x:v>1</x:v>
      </x:c>
      <x:c r="H8" s="17" t="n">
        <x:f>IF(YEAR(DATE($C$3,1,4)-WEEKDAY(DATE($C$3,1,4),2)+1+7*(2-1)+3)=$C$3,2,"")</x:f>
        <x:v>2</x:v>
      </x:c>
      <x:c r="I8" s="17" t="n">
        <x:f>IF(YEAR(DATE($C$3,1,4)-WEEKDAY(DATE($C$3,1,4),2)+1+7*(3-1)+3)=$C$3,3,"")</x:f>
        <x:v>3</x:v>
      </x:c>
      <x:c r="J8" s="17" t="n">
        <x:f>IF(YEAR(DATE($C$3,1,4)-WEEKDAY(DATE($C$3,1,4),2)+1+7*(4-1)+3)=$C$3,4,"")</x:f>
        <x:v>4</x:v>
      </x:c>
      <x:c r="K8" s="17" t="n">
        <x:f>IF(YEAR(DATE($C$3,1,4)-WEEKDAY(DATE($C$3,1,4),2)+1+7*(5-1)+3)=$C$3,5,"")</x:f>
        <x:v>5</x:v>
      </x:c>
      <x:c r="L8" s="17" t="n">
        <x:f>IF(YEAR(DATE($C$3,1,4)-WEEKDAY(DATE($C$3,1,4),2)+1+7*(6-1)+3)=$C$3,6,"")</x:f>
        <x:v>6</x:v>
      </x:c>
      <x:c r="M8" s="17" t="n">
        <x:f>IF(YEAR(DATE($C$3,1,4)-WEEKDAY(DATE($C$3,1,4),2)+1+7*(7-1)+3)=$C$3,7,"")</x:f>
        <x:v>7</x:v>
      </x:c>
      <x:c r="N8" s="17" t="n">
        <x:f>IF(YEAR(DATE($C$3,1,4)-WEEKDAY(DATE($C$3,1,4),2)+1+7*(8-1)+3)=$C$3,8,"")</x:f>
        <x:v>8</x:v>
      </x:c>
      <x:c r="O8" s="17" t="n">
        <x:f>IF(YEAR(DATE($C$3,1,4)-WEEKDAY(DATE($C$3,1,4),2)+1+7*(9-1)+3)=$C$3,9,"")</x:f>
        <x:v>9</x:v>
      </x:c>
      <x:c r="P8" s="17" t="n">
        <x:f>IF(YEAR(DATE($C$3,1,4)-WEEKDAY(DATE($C$3,1,4),2)+1+7*(10-1)+3)=$C$3,10,"")</x:f>
        <x:v>10</x:v>
      </x:c>
      <x:c r="Q8" s="17" t="n">
        <x:f>IF(YEAR(DATE($C$3,1,4)-WEEKDAY(DATE($C$3,1,4),2)+1+7*(11-1)+3)=$C$3,11,"")</x:f>
        <x:v>11</x:v>
      </x:c>
      <x:c r="R8" s="17" t="n">
        <x:f>IF(YEAR(DATE($C$3,1,4)-WEEKDAY(DATE($C$3,1,4),2)+1+7*(12-1)+3)=$C$3,12,"")</x:f>
        <x:v>12</x:v>
      </x:c>
      <x:c r="S8" s="17" t="n">
        <x:f>IF(YEAR(DATE($C$3,1,4)-WEEKDAY(DATE($C$3,1,4),2)+1+7*(13-1)+3)=$C$3,13,"")</x:f>
        <x:v>13</x:v>
      </x:c>
      <x:c r="T8" s="17" t="n">
        <x:f>IF(YEAR(DATE($C$3,1,4)-WEEKDAY(DATE($C$3,1,4),2)+1+7*(14-1)+3)=$C$3,14,"")</x:f>
        <x:v>14</x:v>
      </x:c>
      <x:c r="U8" s="17" t="n">
        <x:f>IF(YEAR(DATE($C$3,1,4)-WEEKDAY(DATE($C$3,1,4),2)+1+7*(15-1)+3)=$C$3,15,"")</x:f>
        <x:v>15</x:v>
      </x:c>
      <x:c r="V8" s="17" t="n">
        <x:f>IF(YEAR(DATE($C$3,1,4)-WEEKDAY(DATE($C$3,1,4),2)+1+7*(16-1)+3)=$C$3,16,"")</x:f>
        <x:v>16</x:v>
      </x:c>
      <x:c r="W8" s="17" t="n">
        <x:f>IF(YEAR(DATE($C$3,1,4)-WEEKDAY(DATE($C$3,1,4),2)+1+7*(17-1)+3)=$C$3,17,"")</x:f>
        <x:v>17</x:v>
      </x:c>
      <x:c r="X8" s="17" t="n">
        <x:f>IF(YEAR(DATE($C$3,1,4)-WEEKDAY(DATE($C$3,1,4),2)+1+7*(18-1)+3)=$C$3,18,"")</x:f>
        <x:v>18</x:v>
      </x:c>
      <x:c r="Y8" s="17" t="n">
        <x:f>IF(YEAR(DATE($C$3,1,4)-WEEKDAY(DATE($C$3,1,4),2)+1+7*(19-1)+3)=$C$3,19,"")</x:f>
        <x:v>19</x:v>
      </x:c>
      <x:c r="Z8" s="17" t="n">
        <x:f>IF(YEAR(DATE($C$3,1,4)-WEEKDAY(DATE($C$3,1,4),2)+1+7*(20-1)+3)=$C$3,20,"")</x:f>
        <x:v>20</x:v>
      </x:c>
      <x:c r="AA8" s="17" t="n">
        <x:f>IF(YEAR(DATE($C$3,1,4)-WEEKDAY(DATE($C$3,1,4),2)+1+7*(21-1)+3)=$C$3,21,"")</x:f>
        <x:v>21</x:v>
      </x:c>
      <x:c r="AB8" s="17" t="n">
        <x:f>IF(YEAR(DATE($C$3,1,4)-WEEKDAY(DATE($C$3,1,4),2)+1+7*(22-1)+3)=$C$3,22,"")</x:f>
        <x:v>22</x:v>
      </x:c>
      <x:c r="AC8" s="17" t="n">
        <x:f>IF(YEAR(DATE($C$3,1,4)-WEEKDAY(DATE($C$3,1,4),2)+1+7*(23-1)+3)=$C$3,23,"")</x:f>
        <x:v>23</x:v>
      </x:c>
      <x:c r="AD8" s="17" t="n">
        <x:f>IF(YEAR(DATE($C$3,1,4)-WEEKDAY(DATE($C$3,1,4),2)+1+7*(24-1)+3)=$C$3,24,"")</x:f>
        <x:v>24</x:v>
      </x:c>
      <x:c r="AE8" s="17" t="n">
        <x:f>IF(YEAR(DATE($C$3,1,4)-WEEKDAY(DATE($C$3,1,4),2)+1+7*(25-1)+3)=$C$3,25,"")</x:f>
        <x:v>25</x:v>
      </x:c>
      <x:c r="AF8" s="17" t="n">
        <x:f>IF(YEAR(DATE($C$3,1,4)-WEEKDAY(DATE($C$3,1,4),2)+1+7*(26-1)+3)=$C$3,26,"")</x:f>
        <x:v>26</x:v>
      </x:c>
      <x:c r="AG8" s="17" t="n">
        <x:f>IF(YEAR(DATE($C$3,1,4)-WEEKDAY(DATE($C$3,1,4),2)+1+7*(27-1)+3)=$C$3,27,"")</x:f>
        <x:v>27</x:v>
      </x:c>
      <x:c r="AH8" s="17" t="n">
        <x:f>IF(YEAR(DATE($C$3,1,4)-WEEKDAY(DATE($C$3,1,4),2)+1+7*(28-1)+3)=$C$3,28,"")</x:f>
        <x:v>28</x:v>
      </x:c>
      <x:c r="AI8" s="17" t="n">
        <x:f>IF(YEAR(DATE($C$3,1,4)-WEEKDAY(DATE($C$3,1,4),2)+1+7*(29-1)+3)=$C$3,29,"")</x:f>
        <x:v>29</x:v>
      </x:c>
      <x:c r="AJ8" s="17" t="n">
        <x:f>IF(YEAR(DATE($C$3,1,4)-WEEKDAY(DATE($C$3,1,4),2)+1+7*(30-1)+3)=$C$3,30,"")</x:f>
        <x:v>30</x:v>
      </x:c>
      <x:c r="AK8" s="17" t="n">
        <x:f>IF(YEAR(DATE($C$3,1,4)-WEEKDAY(DATE($C$3,1,4),2)+1+7*(31-1)+3)=$C$3,31,"")</x:f>
        <x:v>31</x:v>
      </x:c>
      <x:c r="AL8" s="17" t="n">
        <x:f>IF(YEAR(DATE($C$3,1,4)-WEEKDAY(DATE($C$3,1,4),2)+1+7*(32-1)+3)=$C$3,32,"")</x:f>
        <x:v>32</x:v>
      </x:c>
      <x:c r="AM8" s="17" t="n">
        <x:f>IF(YEAR(DATE($C$3,1,4)-WEEKDAY(DATE($C$3,1,4),2)+1+7*(33-1)+3)=$C$3,33,"")</x:f>
        <x:v>33</x:v>
      </x:c>
      <x:c r="AN8" s="17" t="n">
        <x:f>IF(YEAR(DATE($C$3,1,4)-WEEKDAY(DATE($C$3,1,4),2)+1+7*(34-1)+3)=$C$3,34,"")</x:f>
        <x:v>34</x:v>
      </x:c>
      <x:c r="AO8" s="17" t="n">
        <x:f>IF(YEAR(DATE($C$3,1,4)-WEEKDAY(DATE($C$3,1,4),2)+1+7*(35-1)+3)=$C$3,35,"")</x:f>
        <x:v>35</x:v>
      </x:c>
      <x:c r="AP8" s="17" t="n">
        <x:f>IF(YEAR(DATE($C$3,1,4)-WEEKDAY(DATE($C$3,1,4),2)+1+7*(36-1)+3)=$C$3,36,"")</x:f>
        <x:v>36</x:v>
      </x:c>
      <x:c r="AQ8" s="17" t="n">
        <x:f>IF(YEAR(DATE($C$3,1,4)-WEEKDAY(DATE($C$3,1,4),2)+1+7*(37-1)+3)=$C$3,37,"")</x:f>
        <x:v>37</x:v>
      </x:c>
      <x:c r="AR8" s="17" t="n">
        <x:f>IF(YEAR(DATE($C$3,1,4)-WEEKDAY(DATE($C$3,1,4),2)+1+7*(38-1)+3)=$C$3,38,"")</x:f>
        <x:v>38</x:v>
      </x:c>
      <x:c r="AS8" s="17" t="n">
        <x:f>IF(YEAR(DATE($C$3,1,4)-WEEKDAY(DATE($C$3,1,4),2)+1+7*(39-1)+3)=$C$3,39,"")</x:f>
        <x:v>39</x:v>
      </x:c>
      <x:c r="AT8" s="17" t="n">
        <x:f>IF(YEAR(DATE($C$3,1,4)-WEEKDAY(DATE($C$3,1,4),2)+1+7*(40-1)+3)=$C$3,40,"")</x:f>
        <x:v>40</x:v>
      </x:c>
      <x:c r="AU8" s="17" t="n">
        <x:f>IF(YEAR(DATE($C$3,1,4)-WEEKDAY(DATE($C$3,1,4),2)+1+7*(41-1)+3)=$C$3,41,"")</x:f>
        <x:v>41</x:v>
      </x:c>
      <x:c r="AV8" s="17" t="n">
        <x:f>IF(YEAR(DATE($C$3,1,4)-WEEKDAY(DATE($C$3,1,4),2)+1+7*(42-1)+3)=$C$3,42,"")</x:f>
        <x:v>42</x:v>
      </x:c>
      <x:c r="AW8" s="17" t="n">
        <x:f>IF(YEAR(DATE($C$3,1,4)-WEEKDAY(DATE($C$3,1,4),2)+1+7*(43-1)+3)=$C$3,43,"")</x:f>
        <x:v>43</x:v>
      </x:c>
      <x:c r="AX8" s="17" t="n">
        <x:f>IF(YEAR(DATE($C$3,1,4)-WEEKDAY(DATE($C$3,1,4),2)+1+7*(44-1)+3)=$C$3,44,"")</x:f>
        <x:v>44</x:v>
      </x:c>
      <x:c r="AY8" s="17" t="n">
        <x:f>IF(YEAR(DATE($C$3,1,4)-WEEKDAY(DATE($C$3,1,4),2)+1+7*(45-1)+3)=$C$3,45,"")</x:f>
        <x:v>45</x:v>
      </x:c>
      <x:c r="AZ8" s="17" t="n">
        <x:f>IF(YEAR(DATE($C$3,1,4)-WEEKDAY(DATE($C$3,1,4),2)+1+7*(46-1)+3)=$C$3,46,"")</x:f>
        <x:v>46</x:v>
      </x:c>
      <x:c r="BA8" s="17" t="n">
        <x:f>IF(YEAR(DATE($C$3,1,4)-WEEKDAY(DATE($C$3,1,4),2)+1+7*(47-1)+3)=$C$3,47,"")</x:f>
        <x:v>47</x:v>
      </x:c>
      <x:c r="BB8" s="17" t="n">
        <x:f>IF(YEAR(DATE($C$3,1,4)-WEEKDAY(DATE($C$3,1,4),2)+1+7*(48-1)+3)=$C$3,48,"")</x:f>
        <x:v>48</x:v>
      </x:c>
      <x:c r="BC8" s="17" t="n">
        <x:f>IF(YEAR(DATE($C$3,1,4)-WEEKDAY(DATE($C$3,1,4),2)+1+7*(49-1)+3)=$C$3,49,"")</x:f>
        <x:v>49</x:v>
      </x:c>
      <x:c r="BD8" s="17" t="n">
        <x:f>IF(YEAR(DATE($C$3,1,4)-WEEKDAY(DATE($C$3,1,4),2)+1+7*(50-1)+3)=$C$3,50,"")</x:f>
        <x:v>50</x:v>
      </x:c>
      <x:c r="BE8" s="17" t="n">
        <x:f>IF(YEAR(DATE($C$3,1,4)-WEEKDAY(DATE($C$3,1,4),2)+1+7*(51-1)+3)=$C$3,51,"")</x:f>
        <x:v>51</x:v>
      </x:c>
      <x:c r="BF8" s="17" t="n">
        <x:f>IF(YEAR(DATE($C$3,1,4)-WEEKDAY(DATE($C$3,1,4),2)+1+7*(52-1)+3)=$C$3,52,"")</x:f>
        <x:v>52</x:v>
      </x:c>
      <x:c r="BG8" s="17" t="n">
        <x:f>IF(YEAR(DATE($C$3,1,4)-WEEKDAY(DATE($C$3,1,4),2)+1+7*(53-1)+3)=$C$3,53,"")</x:f>
        <x:v>53</x:v>
      </x:c>
    </x:row>
    <x:row r="9" ht="24" customHeight="1">
      <x:c r="B9" s="2"/>
      <x:c r="C9" s="2"/>
      <x:c r="D9" s="2"/>
      <x:c r="E9" s="2"/>
      <x:c r="F9" s="2"/>
      <x:c r="G9" s="16" t="n">
        <x:f>IF(G8="","",DATE($C$3,1,4)-WEEKDAY(DATE($C$3,1,4),2)+1+7*(1-1))</x:f>
        <x:v>46020</x:v>
      </x:c>
      <x:c r="H9" s="16" t="n">
        <x:f>IF(H8="","",DATE($C$3,1,4)-WEEKDAY(DATE($C$3,1,4),2)+1+7*(2-1))</x:f>
        <x:v>46027</x:v>
      </x:c>
      <x:c r="I9" s="16" t="n">
        <x:f>IF(I8="","",DATE($C$3,1,4)-WEEKDAY(DATE($C$3,1,4),2)+1+7*(3-1))</x:f>
        <x:v>46034</x:v>
      </x:c>
      <x:c r="J9" s="16" t="n">
        <x:f>IF(J8="","",DATE($C$3,1,4)-WEEKDAY(DATE($C$3,1,4),2)+1+7*(4-1))</x:f>
        <x:v>46041</x:v>
      </x:c>
      <x:c r="K9" s="16" t="n">
        <x:f>IF(K8="","",DATE($C$3,1,4)-WEEKDAY(DATE($C$3,1,4),2)+1+7*(5-1))</x:f>
        <x:v>46048</x:v>
      </x:c>
      <x:c r="L9" s="16" t="n">
        <x:f>IF(L8="","",DATE($C$3,1,4)-WEEKDAY(DATE($C$3,1,4),2)+1+7*(6-1))</x:f>
        <x:v>46055</x:v>
      </x:c>
      <x:c r="M9" s="16" t="n">
        <x:f>IF(M8="","",DATE($C$3,1,4)-WEEKDAY(DATE($C$3,1,4),2)+1+7*(7-1))</x:f>
        <x:v>46062</x:v>
      </x:c>
      <x:c r="N9" s="16" t="n">
        <x:f>IF(N8="","",DATE($C$3,1,4)-WEEKDAY(DATE($C$3,1,4),2)+1+7*(8-1))</x:f>
        <x:v>46069</x:v>
      </x:c>
      <x:c r="O9" s="16" t="n">
        <x:f>IF(O8="","",DATE($C$3,1,4)-WEEKDAY(DATE($C$3,1,4),2)+1+7*(9-1))</x:f>
        <x:v>46076</x:v>
      </x:c>
      <x:c r="P9" s="16" t="n">
        <x:f>IF(P8="","",DATE($C$3,1,4)-WEEKDAY(DATE($C$3,1,4),2)+1+7*(10-1))</x:f>
        <x:v>46083</x:v>
      </x:c>
      <x:c r="Q9" s="16" t="n">
        <x:f>IF(Q8="","",DATE($C$3,1,4)-WEEKDAY(DATE($C$3,1,4),2)+1+7*(11-1))</x:f>
        <x:v>46090</x:v>
      </x:c>
      <x:c r="R9" s="16" t="n">
        <x:f>IF(R8="","",DATE($C$3,1,4)-WEEKDAY(DATE($C$3,1,4),2)+1+7*(12-1))</x:f>
        <x:v>46097</x:v>
      </x:c>
      <x:c r="S9" s="16" t="n">
        <x:f>IF(S8="","",DATE($C$3,1,4)-WEEKDAY(DATE($C$3,1,4),2)+1+7*(13-1))</x:f>
        <x:v>46104</x:v>
      </x:c>
      <x:c r="T9" s="16" t="n">
        <x:f>IF(T8="","",DATE($C$3,1,4)-WEEKDAY(DATE($C$3,1,4),2)+1+7*(14-1))</x:f>
        <x:v>46111</x:v>
      </x:c>
      <x:c r="U9" s="16" t="n">
        <x:f>IF(U8="","",DATE($C$3,1,4)-WEEKDAY(DATE($C$3,1,4),2)+1+7*(15-1))</x:f>
        <x:v>46118</x:v>
      </x:c>
      <x:c r="V9" s="16" t="n">
        <x:f>IF(V8="","",DATE($C$3,1,4)-WEEKDAY(DATE($C$3,1,4),2)+1+7*(16-1))</x:f>
        <x:v>46125</x:v>
      </x:c>
      <x:c r="W9" s="16" t="n">
        <x:f>IF(W8="","",DATE($C$3,1,4)-WEEKDAY(DATE($C$3,1,4),2)+1+7*(17-1))</x:f>
        <x:v>46132</x:v>
      </x:c>
      <x:c r="X9" s="16" t="n">
        <x:f>IF(X8="","",DATE($C$3,1,4)-WEEKDAY(DATE($C$3,1,4),2)+1+7*(18-1))</x:f>
        <x:v>46139</x:v>
      </x:c>
      <x:c r="Y9" s="16" t="n">
        <x:f>IF(Y8="","",DATE($C$3,1,4)-WEEKDAY(DATE($C$3,1,4),2)+1+7*(19-1))</x:f>
        <x:v>46146</x:v>
      </x:c>
      <x:c r="Z9" s="16" t="n">
        <x:f>IF(Z8="","",DATE($C$3,1,4)-WEEKDAY(DATE($C$3,1,4),2)+1+7*(20-1))</x:f>
        <x:v>46153</x:v>
      </x:c>
      <x:c r="AA9" s="16" t="n">
        <x:f>IF(AA8="","",DATE($C$3,1,4)-WEEKDAY(DATE($C$3,1,4),2)+1+7*(21-1))</x:f>
        <x:v>46160</x:v>
      </x:c>
      <x:c r="AB9" s="16" t="n">
        <x:f>IF(AB8="","",DATE($C$3,1,4)-WEEKDAY(DATE($C$3,1,4),2)+1+7*(22-1))</x:f>
        <x:v>46167</x:v>
      </x:c>
      <x:c r="AC9" s="16" t="n">
        <x:f>IF(AC8="","",DATE($C$3,1,4)-WEEKDAY(DATE($C$3,1,4),2)+1+7*(23-1))</x:f>
        <x:v>46174</x:v>
      </x:c>
      <x:c r="AD9" s="16" t="n">
        <x:f>IF(AD8="","",DATE($C$3,1,4)-WEEKDAY(DATE($C$3,1,4),2)+1+7*(24-1))</x:f>
        <x:v>46181</x:v>
      </x:c>
      <x:c r="AE9" s="16" t="n">
        <x:f>IF(AE8="","",DATE($C$3,1,4)-WEEKDAY(DATE($C$3,1,4),2)+1+7*(25-1))</x:f>
        <x:v>46188</x:v>
      </x:c>
      <x:c r="AF9" s="16" t="n">
        <x:f>IF(AF8="","",DATE($C$3,1,4)-WEEKDAY(DATE($C$3,1,4),2)+1+7*(26-1))</x:f>
        <x:v>46195</x:v>
      </x:c>
      <x:c r="AG9" s="16" t="n">
        <x:f>IF(AG8="","",DATE($C$3,1,4)-WEEKDAY(DATE($C$3,1,4),2)+1+7*(27-1))</x:f>
        <x:v>46202</x:v>
      </x:c>
      <x:c r="AH9" s="16" t="n">
        <x:f>IF(AH8="","",DATE($C$3,1,4)-WEEKDAY(DATE($C$3,1,4),2)+1+7*(28-1))</x:f>
        <x:v>46209</x:v>
      </x:c>
      <x:c r="AI9" s="16" t="n">
        <x:f>IF(AI8="","",DATE($C$3,1,4)-WEEKDAY(DATE($C$3,1,4),2)+1+7*(29-1))</x:f>
        <x:v>46216</x:v>
      </x:c>
      <x:c r="AJ9" s="16" t="n">
        <x:f>IF(AJ8="","",DATE($C$3,1,4)-WEEKDAY(DATE($C$3,1,4),2)+1+7*(30-1))</x:f>
        <x:v>46223</x:v>
      </x:c>
      <x:c r="AK9" s="16" t="n">
        <x:f>IF(AK8="","",DATE($C$3,1,4)-WEEKDAY(DATE($C$3,1,4),2)+1+7*(31-1))</x:f>
        <x:v>46230</x:v>
      </x:c>
      <x:c r="AL9" s="16" t="n">
        <x:f>IF(AL8="","",DATE($C$3,1,4)-WEEKDAY(DATE($C$3,1,4),2)+1+7*(32-1))</x:f>
        <x:v>46237</x:v>
      </x:c>
      <x:c r="AM9" s="16" t="n">
        <x:f>IF(AM8="","",DATE($C$3,1,4)-WEEKDAY(DATE($C$3,1,4),2)+1+7*(33-1))</x:f>
        <x:v>46244</x:v>
      </x:c>
      <x:c r="AN9" s="16" t="n">
        <x:f>IF(AN8="","",DATE($C$3,1,4)-WEEKDAY(DATE($C$3,1,4),2)+1+7*(34-1))</x:f>
        <x:v>46251</x:v>
      </x:c>
      <x:c r="AO9" s="16" t="n">
        <x:f>IF(AO8="","",DATE($C$3,1,4)-WEEKDAY(DATE($C$3,1,4),2)+1+7*(35-1))</x:f>
        <x:v>46258</x:v>
      </x:c>
      <x:c r="AP9" s="16" t="n">
        <x:f>IF(AP8="","",DATE($C$3,1,4)-WEEKDAY(DATE($C$3,1,4),2)+1+7*(36-1))</x:f>
        <x:v>46265</x:v>
      </x:c>
      <x:c r="AQ9" s="16" t="n">
        <x:f>IF(AQ8="","",DATE($C$3,1,4)-WEEKDAY(DATE($C$3,1,4),2)+1+7*(37-1))</x:f>
        <x:v>46272</x:v>
      </x:c>
      <x:c r="AR9" s="16" t="n">
        <x:f>IF(AR8="","",DATE($C$3,1,4)-WEEKDAY(DATE($C$3,1,4),2)+1+7*(38-1))</x:f>
        <x:v>46279</x:v>
      </x:c>
      <x:c r="AS9" s="16" t="n">
        <x:f>IF(AS8="","",DATE($C$3,1,4)-WEEKDAY(DATE($C$3,1,4),2)+1+7*(39-1))</x:f>
        <x:v>46286</x:v>
      </x:c>
      <x:c r="AT9" s="16" t="n">
        <x:f>IF(AT8="","",DATE($C$3,1,4)-WEEKDAY(DATE($C$3,1,4),2)+1+7*(40-1))</x:f>
        <x:v>46293</x:v>
      </x:c>
      <x:c r="AU9" s="16" t="n">
        <x:f>IF(AU8="","",DATE($C$3,1,4)-WEEKDAY(DATE($C$3,1,4),2)+1+7*(41-1))</x:f>
        <x:v>46300</x:v>
      </x:c>
      <x:c r="AV9" s="16" t="n">
        <x:f>IF(AV8="","",DATE($C$3,1,4)-WEEKDAY(DATE($C$3,1,4),2)+1+7*(42-1))</x:f>
        <x:v>46307</x:v>
      </x:c>
      <x:c r="AW9" s="16" t="n">
        <x:f>IF(AW8="","",DATE($C$3,1,4)-WEEKDAY(DATE($C$3,1,4),2)+1+7*(43-1))</x:f>
        <x:v>46314</x:v>
      </x:c>
      <x:c r="AX9" s="16" t="n">
        <x:f>IF(AX8="","",DATE($C$3,1,4)-WEEKDAY(DATE($C$3,1,4),2)+1+7*(44-1))</x:f>
        <x:v>46321</x:v>
      </x:c>
      <x:c r="AY9" s="16" t="n">
        <x:f>IF(AY8="","",DATE($C$3,1,4)-WEEKDAY(DATE($C$3,1,4),2)+1+7*(45-1))</x:f>
        <x:v>46328</x:v>
      </x:c>
      <x:c r="AZ9" s="16" t="n">
        <x:f>IF(AZ8="","",DATE($C$3,1,4)-WEEKDAY(DATE($C$3,1,4),2)+1+7*(46-1))</x:f>
        <x:v>46335</x:v>
      </x:c>
      <x:c r="BA9" s="16" t="n">
        <x:f>IF(BA8="","",DATE($C$3,1,4)-WEEKDAY(DATE($C$3,1,4),2)+1+7*(47-1))</x:f>
        <x:v>46342</x:v>
      </x:c>
      <x:c r="BB9" s="16" t="n">
        <x:f>IF(BB8="","",DATE($C$3,1,4)-WEEKDAY(DATE($C$3,1,4),2)+1+7*(48-1))</x:f>
        <x:v>46349</x:v>
      </x:c>
      <x:c r="BC9" s="16" t="n">
        <x:f>IF(BC8="","",DATE($C$3,1,4)-WEEKDAY(DATE($C$3,1,4),2)+1+7*(49-1))</x:f>
        <x:v>46356</x:v>
      </x:c>
      <x:c r="BD9" s="16" t="n">
        <x:f>IF(BD8="","",DATE($C$3,1,4)-WEEKDAY(DATE($C$3,1,4),2)+1+7*(50-1))</x:f>
        <x:v>46363</x:v>
      </x:c>
      <x:c r="BE9" s="16" t="n">
        <x:f>IF(BE8="","",DATE($C$3,1,4)-WEEKDAY(DATE($C$3,1,4),2)+1+7*(51-1))</x:f>
        <x:v>46370</x:v>
      </x:c>
      <x:c r="BF9" s="16" t="n">
        <x:f>IF(BF8="","",DATE($C$3,1,4)-WEEKDAY(DATE($C$3,1,4),2)+1+7*(52-1))</x:f>
        <x:v>46377</x:v>
      </x:c>
      <x:c r="BG9" s="16" t="n">
        <x:f>IF(BG8="","",DATE($C$3,1,4)-WEEKDAY(DATE($C$3,1,4),2)+1+7*(53-1))</x:f>
        <x:v>46384</x:v>
      </x:c>
    </x:row>
    <x:row r="10" ht="38" customHeight="1">
      <x:c r="B10" s="19" t="str">
        <x:v>Nombre de la sección o serie</x:v>
      </x:c>
      <x:c r="C10" s="19" t="str">
        <x:v>Tipo</x:v>
      </x:c>
      <x:c r="D10" s="19" t="str">
        <x:v>Enfoque UGC</x:v>
      </x:c>
      <x:c r="E10" s="19" t="str">
        <x:v>Plataformas</x:v>
      </x:c>
      <x:c r="F10" s="19" t="str">
        <x:v>Observaciones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</x:row>
    <x:row r="11" ht="32" customHeight="1">
      <x:c r="B11" s="22"/>
      <x:c r="C11" s="22"/>
      <x:c r="D11" s="27"/>
      <x:c r="E11" s="22"/>
      <x:c r="F11" s="22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6"/>
      <x:c r="T11" s="26"/>
      <x:c r="U11" s="26"/>
      <x:c r="V11" s="26"/>
      <x:c r="W11" s="26"/>
      <x:c r="X11" s="26"/>
      <x:c r="Y11" s="26"/>
      <x:c r="Z11" s="26"/>
      <x:c r="AA11" s="26"/>
      <x:c r="AB11" s="26"/>
      <x:c r="AC11" s="26"/>
      <x:c r="AD11" s="26"/>
      <x:c r="AE11" s="26"/>
      <x:c r="AF11" s="26"/>
      <x:c r="AG11" s="26"/>
      <x:c r="AH11" s="26"/>
      <x:c r="AI11" s="26"/>
      <x:c r="AJ11" s="26"/>
      <x:c r="AK11" s="26"/>
      <x:c r="AL11" s="26"/>
      <x:c r="AM11" s="26"/>
      <x:c r="AN11" s="26"/>
      <x:c r="AO11" s="26"/>
      <x:c r="AP11" s="26"/>
      <x:c r="AQ11" s="26"/>
      <x:c r="AR11" s="26"/>
      <x:c r="AS11" s="26"/>
      <x:c r="AT11" s="26"/>
      <x:c r="AU11" s="26"/>
      <x:c r="AV11" s="26"/>
      <x:c r="AW11" s="26"/>
      <x:c r="AX11" s="26"/>
      <x:c r="AY11" s="26"/>
      <x:c r="AZ11" s="26"/>
      <x:c r="BA11" s="26"/>
      <x:c r="BB11" s="26"/>
      <x:c r="BC11" s="26"/>
      <x:c r="BD11" s="26"/>
      <x:c r="BE11" s="26"/>
      <x:c r="BF11" s="26"/>
      <x:c r="BG11" s="26"/>
    </x:row>
    <x:row r="12" ht="32" customHeight="1">
      <x:c r="B12" s="23"/>
      <x:c r="C12" s="23"/>
      <x:c r="D12" s="28"/>
      <x:c r="E12" s="23"/>
      <x:c r="F12" s="23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6"/>
      <x:c r="T12" s="26"/>
      <x:c r="U12" s="26"/>
      <x:c r="V12" s="26"/>
      <x:c r="W12" s="26"/>
      <x:c r="X12" s="26"/>
      <x:c r="Y12" s="26"/>
      <x:c r="Z12" s="26"/>
      <x:c r="AA12" s="26"/>
      <x:c r="AB12" s="26"/>
      <x:c r="AC12" s="26"/>
      <x:c r="AD12" s="26"/>
      <x:c r="AE12" s="26"/>
      <x:c r="AF12" s="26"/>
      <x:c r="AG12" s="26"/>
      <x:c r="AH12" s="26"/>
      <x:c r="AI12" s="26"/>
      <x:c r="AJ12" s="26"/>
      <x:c r="AK12" s="26"/>
      <x:c r="AL12" s="26"/>
      <x:c r="AM12" s="26"/>
      <x:c r="AN12" s="26"/>
      <x:c r="AO12" s="26"/>
      <x:c r="AP12" s="26"/>
      <x:c r="AQ12" s="26"/>
      <x:c r="AR12" s="26"/>
      <x:c r="AS12" s="26"/>
      <x:c r="AT12" s="26"/>
      <x:c r="AU12" s="26"/>
      <x:c r="AV12" s="26"/>
      <x:c r="AW12" s="26"/>
      <x:c r="AX12" s="26"/>
      <x:c r="AY12" s="26"/>
      <x:c r="AZ12" s="26"/>
      <x:c r="BA12" s="26"/>
      <x:c r="BB12" s="26"/>
      <x:c r="BC12" s="26"/>
      <x:c r="BD12" s="26"/>
      <x:c r="BE12" s="26"/>
      <x:c r="BF12" s="26"/>
      <x:c r="BG12" s="26"/>
    </x:row>
    <x:row r="13" ht="32" customHeight="1">
      <x:c r="B13" s="23"/>
      <x:c r="C13" s="23"/>
      <x:c r="D13" s="28"/>
      <x:c r="E13" s="23"/>
      <x:c r="F13" s="23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6"/>
      <x:c r="T13" s="26"/>
      <x:c r="U13" s="26"/>
      <x:c r="V13" s="26"/>
      <x:c r="W13" s="26"/>
      <x:c r="X13" s="26"/>
      <x:c r="Y13" s="26"/>
      <x:c r="Z13" s="26"/>
      <x:c r="AA13" s="26"/>
      <x:c r="AB13" s="26"/>
      <x:c r="AC13" s="26"/>
      <x:c r="AD13" s="26"/>
      <x:c r="AE13" s="26"/>
      <x:c r="AF13" s="26"/>
      <x:c r="AG13" s="26"/>
      <x:c r="AH13" s="26"/>
      <x:c r="AI13" s="26"/>
      <x:c r="AJ13" s="26"/>
      <x:c r="AK13" s="26"/>
      <x:c r="AL13" s="26"/>
      <x:c r="AM13" s="26"/>
      <x:c r="AN13" s="26"/>
      <x:c r="AO13" s="26"/>
      <x:c r="AP13" s="26"/>
      <x:c r="AQ13" s="26"/>
      <x:c r="AR13" s="26"/>
      <x:c r="AS13" s="26"/>
      <x:c r="AT13" s="26"/>
      <x:c r="AU13" s="26"/>
      <x:c r="AV13" s="26"/>
      <x:c r="AW13" s="26"/>
      <x:c r="AX13" s="26"/>
      <x:c r="AY13" s="26"/>
      <x:c r="AZ13" s="26"/>
      <x:c r="BA13" s="26"/>
      <x:c r="BB13" s="26"/>
      <x:c r="BC13" s="26"/>
      <x:c r="BD13" s="26"/>
      <x:c r="BE13" s="26"/>
      <x:c r="BF13" s="26"/>
      <x:c r="BG13" s="26"/>
    </x:row>
    <x:row r="14" ht="32" customHeight="1">
      <x:c r="B14" s="23"/>
      <x:c r="C14" s="23"/>
      <x:c r="D14" s="28"/>
      <x:c r="E14" s="23"/>
      <x:c r="F14" s="23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6"/>
      <x:c r="T14" s="26"/>
      <x:c r="U14" s="26"/>
      <x:c r="V14" s="26"/>
      <x:c r="W14" s="26"/>
      <x:c r="X14" s="26"/>
      <x:c r="Y14" s="26"/>
      <x:c r="Z14" s="26"/>
      <x:c r="AA14" s="26"/>
      <x:c r="AB14" s="26"/>
      <x:c r="AC14" s="26"/>
      <x:c r="AD14" s="26"/>
      <x:c r="AE14" s="26"/>
      <x:c r="AF14" s="26"/>
      <x:c r="AG14" s="26"/>
      <x:c r="AH14" s="26"/>
      <x:c r="AI14" s="26"/>
      <x:c r="AJ14" s="26"/>
      <x:c r="AK14" s="26"/>
      <x:c r="AL14" s="26"/>
      <x:c r="AM14" s="26"/>
      <x:c r="AN14" s="26"/>
      <x:c r="AO14" s="26"/>
      <x:c r="AP14" s="26"/>
      <x:c r="AQ14" s="26"/>
      <x:c r="AR14" s="26"/>
      <x:c r="AS14" s="26"/>
      <x:c r="AT14" s="26"/>
      <x:c r="AU14" s="26"/>
      <x:c r="AV14" s="26"/>
      <x:c r="AW14" s="26"/>
      <x:c r="AX14" s="26"/>
      <x:c r="AY14" s="26"/>
      <x:c r="AZ14" s="26"/>
      <x:c r="BA14" s="26"/>
      <x:c r="BB14" s="26"/>
      <x:c r="BC14" s="26"/>
      <x:c r="BD14" s="26"/>
      <x:c r="BE14" s="26"/>
      <x:c r="BF14" s="26"/>
      <x:c r="BG14" s="26"/>
    </x:row>
    <x:row r="15" ht="32" customHeight="1">
      <x:c r="B15" s="23"/>
      <x:c r="C15" s="23"/>
      <x:c r="D15" s="28"/>
      <x:c r="E15" s="23"/>
      <x:c r="F15" s="23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6"/>
      <x:c r="T15" s="26"/>
      <x:c r="U15" s="26"/>
      <x:c r="V15" s="26"/>
      <x:c r="W15" s="26"/>
      <x:c r="X15" s="26"/>
      <x:c r="Y15" s="26"/>
      <x:c r="Z15" s="26"/>
      <x:c r="AA15" s="26"/>
      <x:c r="AB15" s="26"/>
      <x:c r="AC15" s="26"/>
      <x:c r="AD15" s="26"/>
      <x:c r="AE15" s="26"/>
      <x:c r="AF15" s="26"/>
      <x:c r="AG15" s="26"/>
      <x:c r="AH15" s="26"/>
      <x:c r="AI15" s="26"/>
      <x:c r="AJ15" s="26"/>
      <x:c r="AK15" s="26"/>
      <x:c r="AL15" s="26"/>
      <x:c r="AM15" s="26"/>
      <x:c r="AN15" s="26"/>
      <x:c r="AO15" s="26"/>
      <x:c r="AP15" s="26"/>
      <x:c r="AQ15" s="26"/>
      <x:c r="AR15" s="26"/>
      <x:c r="AS15" s="26"/>
      <x:c r="AT15" s="26"/>
      <x:c r="AU15" s="26"/>
      <x:c r="AV15" s="26"/>
      <x:c r="AW15" s="26"/>
      <x:c r="AX15" s="26"/>
      <x:c r="AY15" s="26"/>
      <x:c r="AZ15" s="26"/>
      <x:c r="BA15" s="26"/>
      <x:c r="BB15" s="26"/>
      <x:c r="BC15" s="26"/>
      <x:c r="BD15" s="26"/>
      <x:c r="BE15" s="26"/>
      <x:c r="BF15" s="26"/>
      <x:c r="BG15" s="26"/>
    </x:row>
    <x:row r="16" ht="32" customHeight="1">
      <x:c r="B16" s="23"/>
      <x:c r="C16" s="23"/>
      <x:c r="D16" s="28"/>
      <x:c r="E16" s="23"/>
      <x:c r="F16" s="23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6"/>
      <x:c r="T16" s="26"/>
      <x:c r="U16" s="26"/>
      <x:c r="V16" s="26"/>
      <x:c r="W16" s="26"/>
      <x:c r="X16" s="26"/>
      <x:c r="Y16" s="26"/>
      <x:c r="Z16" s="26"/>
      <x:c r="AA16" s="26"/>
      <x:c r="AB16" s="26"/>
      <x:c r="AC16" s="26"/>
      <x:c r="AD16" s="26"/>
      <x:c r="AE16" s="26"/>
      <x:c r="AF16" s="26"/>
      <x:c r="AG16" s="26"/>
      <x:c r="AH16" s="26"/>
      <x:c r="AI16" s="26"/>
      <x:c r="AJ16" s="26"/>
      <x:c r="AK16" s="26"/>
      <x:c r="AL16" s="26"/>
      <x:c r="AM16" s="26"/>
      <x:c r="AN16" s="26"/>
      <x:c r="AO16" s="26"/>
      <x:c r="AP16" s="26"/>
      <x:c r="AQ16" s="26"/>
      <x:c r="AR16" s="26"/>
      <x:c r="AS16" s="26"/>
      <x:c r="AT16" s="26"/>
      <x:c r="AU16" s="26"/>
      <x:c r="AV16" s="26"/>
      <x:c r="AW16" s="26"/>
      <x:c r="AX16" s="26"/>
      <x:c r="AY16" s="26"/>
      <x:c r="AZ16" s="26"/>
      <x:c r="BA16" s="26"/>
      <x:c r="BB16" s="26"/>
      <x:c r="BC16" s="26"/>
      <x:c r="BD16" s="26"/>
      <x:c r="BE16" s="26"/>
      <x:c r="BF16" s="26"/>
      <x:c r="BG16" s="26"/>
    </x:row>
    <x:row r="17" ht="32" customHeight="1">
      <x:c r="B17" s="23"/>
      <x:c r="C17" s="23"/>
      <x:c r="D17" s="28"/>
      <x:c r="E17" s="23"/>
      <x:c r="F17" s="23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6"/>
      <x:c r="T17" s="26"/>
      <x:c r="U17" s="26"/>
      <x:c r="V17" s="26"/>
      <x:c r="W17" s="26"/>
      <x:c r="X17" s="26"/>
      <x:c r="Y17" s="26"/>
      <x:c r="Z17" s="26"/>
      <x:c r="AA17" s="26"/>
      <x:c r="AB17" s="26"/>
      <x:c r="AC17" s="26"/>
      <x:c r="AD17" s="26"/>
      <x:c r="AE17" s="26"/>
      <x:c r="AF17" s="26"/>
      <x:c r="AG17" s="26"/>
      <x:c r="AH17" s="26"/>
      <x:c r="AI17" s="26"/>
      <x:c r="AJ17" s="26"/>
      <x:c r="AK17" s="26"/>
      <x:c r="AL17" s="26"/>
      <x:c r="AM17" s="26"/>
      <x:c r="AN17" s="26"/>
      <x:c r="AO17" s="26"/>
      <x:c r="AP17" s="26"/>
      <x:c r="AQ17" s="26"/>
      <x:c r="AR17" s="26"/>
      <x:c r="AS17" s="26"/>
      <x:c r="AT17" s="26"/>
      <x:c r="AU17" s="26"/>
      <x:c r="AV17" s="26"/>
      <x:c r="AW17" s="26"/>
      <x:c r="AX17" s="26"/>
      <x:c r="AY17" s="26"/>
      <x:c r="AZ17" s="26"/>
      <x:c r="BA17" s="26"/>
      <x:c r="BB17" s="26"/>
      <x:c r="BC17" s="26"/>
      <x:c r="BD17" s="26"/>
      <x:c r="BE17" s="26"/>
      <x:c r="BF17" s="26"/>
      <x:c r="BG17" s="26"/>
    </x:row>
    <x:row r="18" ht="32" customHeight="1">
      <x:c r="B18" s="23"/>
      <x:c r="C18" s="23"/>
      <x:c r="D18" s="28"/>
      <x:c r="E18" s="23"/>
      <x:c r="F18" s="23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6"/>
      <x:c r="T18" s="26"/>
      <x:c r="U18" s="26"/>
      <x:c r="V18" s="26"/>
      <x:c r="W18" s="26"/>
      <x:c r="X18" s="26"/>
      <x:c r="Y18" s="26"/>
      <x:c r="Z18" s="26"/>
      <x:c r="AA18" s="26"/>
      <x:c r="AB18" s="26"/>
      <x:c r="AC18" s="26"/>
      <x:c r="AD18" s="26"/>
      <x:c r="AE18" s="26"/>
      <x:c r="AF18" s="26"/>
      <x:c r="AG18" s="26"/>
      <x:c r="AH18" s="26"/>
      <x:c r="AI18" s="26"/>
      <x:c r="AJ18" s="26"/>
      <x:c r="AK18" s="26"/>
      <x:c r="AL18" s="26"/>
      <x:c r="AM18" s="26"/>
      <x:c r="AN18" s="26"/>
      <x:c r="AO18" s="26"/>
      <x:c r="AP18" s="26"/>
      <x:c r="AQ18" s="26"/>
      <x:c r="AR18" s="26"/>
      <x:c r="AS18" s="26"/>
      <x:c r="AT18" s="26"/>
      <x:c r="AU18" s="26"/>
      <x:c r="AV18" s="26"/>
      <x:c r="AW18" s="26"/>
      <x:c r="AX18" s="26"/>
      <x:c r="AY18" s="26"/>
      <x:c r="AZ18" s="26"/>
      <x:c r="BA18" s="26"/>
      <x:c r="BB18" s="26"/>
      <x:c r="BC18" s="26"/>
      <x:c r="BD18" s="26"/>
      <x:c r="BE18" s="26"/>
      <x:c r="BF18" s="26"/>
      <x:c r="BG18" s="26"/>
    </x:row>
    <x:row r="19" ht="32" customHeight="1">
      <x:c r="B19" s="23"/>
      <x:c r="C19" s="23"/>
      <x:c r="D19" s="28"/>
      <x:c r="E19" s="23"/>
      <x:c r="F19" s="23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6"/>
      <x:c r="T19" s="26"/>
      <x:c r="U19" s="26"/>
      <x:c r="V19" s="26"/>
      <x:c r="W19" s="26"/>
      <x:c r="X19" s="26"/>
      <x:c r="Y19" s="26"/>
      <x:c r="Z19" s="26"/>
      <x:c r="AA19" s="26"/>
      <x:c r="AB19" s="26"/>
      <x:c r="AC19" s="26"/>
      <x:c r="AD19" s="26"/>
      <x:c r="AE19" s="26"/>
      <x:c r="AF19" s="26"/>
      <x:c r="AG19" s="26"/>
      <x:c r="AH19" s="26"/>
      <x:c r="AI19" s="26"/>
      <x:c r="AJ19" s="26"/>
      <x:c r="AK19" s="26"/>
      <x:c r="AL19" s="26"/>
      <x:c r="AM19" s="26"/>
      <x:c r="AN19" s="26"/>
      <x:c r="AO19" s="26"/>
      <x:c r="AP19" s="26"/>
      <x:c r="AQ19" s="26"/>
      <x:c r="AR19" s="26"/>
      <x:c r="AS19" s="26"/>
      <x:c r="AT19" s="26"/>
      <x:c r="AU19" s="26"/>
      <x:c r="AV19" s="26"/>
      <x:c r="AW19" s="26"/>
      <x:c r="AX19" s="26"/>
      <x:c r="AY19" s="26"/>
      <x:c r="AZ19" s="26"/>
      <x:c r="BA19" s="26"/>
      <x:c r="BB19" s="26"/>
      <x:c r="BC19" s="26"/>
      <x:c r="BD19" s="26"/>
      <x:c r="BE19" s="26"/>
      <x:c r="BF19" s="26"/>
      <x:c r="BG19" s="26"/>
    </x:row>
    <x:row r="20" ht="32" customHeight="1">
      <x:c r="B20" s="23"/>
      <x:c r="C20" s="23"/>
      <x:c r="D20" s="28"/>
      <x:c r="E20" s="23"/>
      <x:c r="F20" s="23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6"/>
      <x:c r="T20" s="26"/>
      <x:c r="U20" s="26"/>
      <x:c r="V20" s="26"/>
      <x:c r="W20" s="26"/>
      <x:c r="X20" s="26"/>
      <x:c r="Y20" s="26"/>
      <x:c r="Z20" s="26"/>
      <x:c r="AA20" s="26"/>
      <x:c r="AB20" s="26"/>
      <x:c r="AC20" s="26"/>
      <x:c r="AD20" s="26"/>
      <x:c r="AE20" s="26"/>
      <x:c r="AF20" s="26"/>
      <x:c r="AG20" s="26"/>
      <x:c r="AH20" s="26"/>
      <x:c r="AI20" s="26"/>
      <x:c r="AJ20" s="26"/>
      <x:c r="AK20" s="26"/>
      <x:c r="AL20" s="26"/>
      <x:c r="AM20" s="26"/>
      <x:c r="AN20" s="26"/>
      <x:c r="AO20" s="26"/>
      <x:c r="AP20" s="26"/>
      <x:c r="AQ20" s="26"/>
      <x:c r="AR20" s="26"/>
      <x:c r="AS20" s="26"/>
      <x:c r="AT20" s="26"/>
      <x:c r="AU20" s="26"/>
      <x:c r="AV20" s="26"/>
      <x:c r="AW20" s="26"/>
      <x:c r="AX20" s="26"/>
      <x:c r="AY20" s="26"/>
      <x:c r="AZ20" s="26"/>
      <x:c r="BA20" s="26"/>
      <x:c r="BB20" s="26"/>
      <x:c r="BC20" s="26"/>
      <x:c r="BD20" s="26"/>
      <x:c r="BE20" s="26"/>
      <x:c r="BF20" s="26"/>
      <x:c r="BG20" s="26"/>
    </x:row>
    <x:row r="21" ht="32" customHeight="1">
      <x:c r="B21" s="23"/>
      <x:c r="C21" s="23"/>
      <x:c r="D21" s="28"/>
      <x:c r="E21" s="23"/>
      <x:c r="F21" s="23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6"/>
      <x:c r="T21" s="26"/>
      <x:c r="U21" s="26"/>
      <x:c r="V21" s="26"/>
      <x:c r="W21" s="26"/>
      <x:c r="X21" s="26"/>
      <x:c r="Y21" s="26"/>
      <x:c r="Z21" s="26"/>
      <x:c r="AA21" s="26"/>
      <x:c r="AB21" s="26"/>
      <x:c r="AC21" s="26"/>
      <x:c r="AD21" s="26"/>
      <x:c r="AE21" s="26"/>
      <x:c r="AF21" s="26"/>
      <x:c r="AG21" s="26"/>
      <x:c r="AH21" s="26"/>
      <x:c r="AI21" s="26"/>
      <x:c r="AJ21" s="26"/>
      <x:c r="AK21" s="26"/>
      <x:c r="AL21" s="26"/>
      <x:c r="AM21" s="26"/>
      <x:c r="AN21" s="26"/>
      <x:c r="AO21" s="26"/>
      <x:c r="AP21" s="26"/>
      <x:c r="AQ21" s="26"/>
      <x:c r="AR21" s="26"/>
      <x:c r="AS21" s="26"/>
      <x:c r="AT21" s="26"/>
      <x:c r="AU21" s="26"/>
      <x:c r="AV21" s="26"/>
      <x:c r="AW21" s="26"/>
      <x:c r="AX21" s="26"/>
      <x:c r="AY21" s="26"/>
      <x:c r="AZ21" s="26"/>
      <x:c r="BA21" s="26"/>
      <x:c r="BB21" s="26"/>
      <x:c r="BC21" s="26"/>
      <x:c r="BD21" s="26"/>
      <x:c r="BE21" s="26"/>
      <x:c r="BF21" s="26"/>
      <x:c r="BG21" s="26"/>
    </x:row>
    <x:row r="22" ht="32" customHeight="1">
      <x:c r="B22" s="23"/>
      <x:c r="C22" s="23"/>
      <x:c r="D22" s="28"/>
      <x:c r="E22" s="23"/>
      <x:c r="F22" s="23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6"/>
      <x:c r="T22" s="26"/>
      <x:c r="U22" s="26"/>
      <x:c r="V22" s="26"/>
      <x:c r="W22" s="26"/>
      <x:c r="X22" s="26"/>
      <x:c r="Y22" s="26"/>
      <x:c r="Z22" s="26"/>
      <x:c r="AA22" s="26"/>
      <x:c r="AB22" s="26"/>
      <x:c r="AC22" s="26"/>
      <x:c r="AD22" s="26"/>
      <x:c r="AE22" s="26"/>
      <x:c r="AF22" s="26"/>
      <x:c r="AG22" s="26"/>
      <x:c r="AH22" s="26"/>
      <x:c r="AI22" s="26"/>
      <x:c r="AJ22" s="26"/>
      <x:c r="AK22" s="26"/>
      <x:c r="AL22" s="26"/>
      <x:c r="AM22" s="26"/>
      <x:c r="AN22" s="26"/>
      <x:c r="AO22" s="26"/>
      <x:c r="AP22" s="26"/>
      <x:c r="AQ22" s="26"/>
      <x:c r="AR22" s="26"/>
      <x:c r="AS22" s="26"/>
      <x:c r="AT22" s="26"/>
      <x:c r="AU22" s="26"/>
      <x:c r="AV22" s="26"/>
      <x:c r="AW22" s="26"/>
      <x:c r="AX22" s="26"/>
      <x:c r="AY22" s="26"/>
      <x:c r="AZ22" s="26"/>
      <x:c r="BA22" s="26"/>
      <x:c r="BB22" s="26"/>
      <x:c r="BC22" s="26"/>
      <x:c r="BD22" s="26"/>
      <x:c r="BE22" s="26"/>
      <x:c r="BF22" s="26"/>
      <x:c r="BG22" s="26"/>
    </x:row>
    <x:row r="23" ht="32" customHeight="1">
      <x:c r="B23" s="23"/>
      <x:c r="C23" s="23"/>
      <x:c r="D23" s="28"/>
      <x:c r="E23" s="23"/>
      <x:c r="F23" s="23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6"/>
      <x:c r="T23" s="26"/>
      <x:c r="U23" s="26"/>
      <x:c r="V23" s="26"/>
      <x:c r="W23" s="26"/>
      <x:c r="X23" s="26"/>
      <x:c r="Y23" s="26"/>
      <x:c r="Z23" s="26"/>
      <x:c r="AA23" s="26"/>
      <x:c r="AB23" s="26"/>
      <x:c r="AC23" s="26"/>
      <x:c r="AD23" s="26"/>
      <x:c r="AE23" s="26"/>
      <x:c r="AF23" s="26"/>
      <x:c r="AG23" s="26"/>
      <x:c r="AH23" s="26"/>
      <x:c r="AI23" s="26"/>
      <x:c r="AJ23" s="26"/>
      <x:c r="AK23" s="26"/>
      <x:c r="AL23" s="26"/>
      <x:c r="AM23" s="26"/>
      <x:c r="AN23" s="26"/>
      <x:c r="AO23" s="26"/>
      <x:c r="AP23" s="26"/>
      <x:c r="AQ23" s="26"/>
      <x:c r="AR23" s="26"/>
      <x:c r="AS23" s="26"/>
      <x:c r="AT23" s="26"/>
      <x:c r="AU23" s="26"/>
      <x:c r="AV23" s="26"/>
      <x:c r="AW23" s="26"/>
      <x:c r="AX23" s="26"/>
      <x:c r="AY23" s="26"/>
      <x:c r="AZ23" s="26"/>
      <x:c r="BA23" s="26"/>
      <x:c r="BB23" s="26"/>
      <x:c r="BC23" s="26"/>
      <x:c r="BD23" s="26"/>
      <x:c r="BE23" s="26"/>
      <x:c r="BF23" s="26"/>
      <x:c r="BG23" s="26"/>
    </x:row>
    <x:row r="24" ht="32" customHeight="1">
      <x:c r="B24" s="23"/>
      <x:c r="C24" s="23"/>
      <x:c r="D24" s="28"/>
      <x:c r="E24" s="23"/>
      <x:c r="F24" s="23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26"/>
      <x:c r="U24" s="26"/>
      <x:c r="V24" s="26"/>
      <x:c r="W24" s="26"/>
      <x:c r="X24" s="26"/>
      <x:c r="Y24" s="26"/>
      <x:c r="Z24" s="26"/>
      <x:c r="AA24" s="26"/>
      <x:c r="AB24" s="26"/>
      <x:c r="AC24" s="26"/>
      <x:c r="AD24" s="26"/>
      <x:c r="AE24" s="26"/>
      <x:c r="AF24" s="26"/>
      <x:c r="AG24" s="26"/>
      <x:c r="AH24" s="26"/>
      <x:c r="AI24" s="26"/>
      <x:c r="AJ24" s="26"/>
      <x:c r="AK24" s="26"/>
      <x:c r="AL24" s="26"/>
      <x:c r="AM24" s="26"/>
      <x:c r="AN24" s="26"/>
      <x:c r="AO24" s="26"/>
      <x:c r="AP24" s="26"/>
      <x:c r="AQ24" s="26"/>
      <x:c r="AR24" s="26"/>
      <x:c r="AS24" s="26"/>
      <x:c r="AT24" s="26"/>
      <x:c r="AU24" s="26"/>
      <x:c r="AV24" s="26"/>
      <x:c r="AW24" s="26"/>
      <x:c r="AX24" s="26"/>
      <x:c r="AY24" s="26"/>
      <x:c r="AZ24" s="26"/>
      <x:c r="BA24" s="26"/>
      <x:c r="BB24" s="26"/>
      <x:c r="BC24" s="26"/>
      <x:c r="BD24" s="26"/>
      <x:c r="BE24" s="26"/>
      <x:c r="BF24" s="26"/>
      <x:c r="BG24" s="26"/>
    </x:row>
    <x:row r="25" ht="32" customHeight="1">
      <x:c r="B25" s="23"/>
      <x:c r="C25" s="23"/>
      <x:c r="D25" s="28"/>
      <x:c r="E25" s="23"/>
      <x:c r="F25" s="23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26"/>
      <x:c r="U25" s="26"/>
      <x:c r="V25" s="26"/>
      <x:c r="W25" s="26"/>
      <x:c r="X25" s="26"/>
      <x:c r="Y25" s="26"/>
      <x:c r="Z25" s="26"/>
      <x:c r="AA25" s="26"/>
      <x:c r="AB25" s="26"/>
      <x:c r="AC25" s="26"/>
      <x:c r="AD25" s="26"/>
      <x:c r="AE25" s="26"/>
      <x:c r="AF25" s="26"/>
      <x:c r="AG25" s="26"/>
      <x:c r="AH25" s="26"/>
      <x:c r="AI25" s="26"/>
      <x:c r="AJ25" s="26"/>
      <x:c r="AK25" s="26"/>
      <x:c r="AL25" s="26"/>
      <x:c r="AM25" s="26"/>
      <x:c r="AN25" s="26"/>
      <x:c r="AO25" s="26"/>
      <x:c r="AP25" s="26"/>
      <x:c r="AQ25" s="26"/>
      <x:c r="AR25" s="26"/>
      <x:c r="AS25" s="26"/>
      <x:c r="AT25" s="26"/>
      <x:c r="AU25" s="26"/>
      <x:c r="AV25" s="26"/>
      <x:c r="AW25" s="26"/>
      <x:c r="AX25" s="26"/>
      <x:c r="AY25" s="26"/>
      <x:c r="AZ25" s="26"/>
      <x:c r="BA25" s="26"/>
      <x:c r="BB25" s="26"/>
      <x:c r="BC25" s="26"/>
      <x:c r="BD25" s="26"/>
      <x:c r="BE25" s="26"/>
      <x:c r="BF25" s="26"/>
      <x:c r="BG25" s="26"/>
    </x:row>
    <x:row r="26" ht="32" customHeight="1">
      <x:c r="B26" s="23"/>
      <x:c r="C26" s="23"/>
      <x:c r="D26" s="28"/>
      <x:c r="E26" s="23"/>
      <x:c r="F26" s="23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26"/>
      <x:c r="U26" s="26"/>
      <x:c r="V26" s="26"/>
      <x:c r="W26" s="26"/>
      <x:c r="X26" s="26"/>
      <x:c r="Y26" s="26"/>
      <x:c r="Z26" s="26"/>
      <x:c r="AA26" s="26"/>
      <x:c r="AB26" s="26"/>
      <x:c r="AC26" s="26"/>
      <x:c r="AD26" s="26"/>
      <x:c r="AE26" s="26"/>
      <x:c r="AF26" s="26"/>
      <x:c r="AG26" s="26"/>
      <x:c r="AH26" s="26"/>
      <x:c r="AI26" s="26"/>
      <x:c r="AJ26" s="26"/>
      <x:c r="AK26" s="26"/>
      <x:c r="AL26" s="26"/>
      <x:c r="AM26" s="26"/>
      <x:c r="AN26" s="26"/>
      <x:c r="AO26" s="26"/>
      <x:c r="AP26" s="26"/>
      <x:c r="AQ26" s="26"/>
      <x:c r="AR26" s="26"/>
      <x:c r="AS26" s="26"/>
      <x:c r="AT26" s="26"/>
      <x:c r="AU26" s="26"/>
      <x:c r="AV26" s="26"/>
      <x:c r="AW26" s="26"/>
      <x:c r="AX26" s="26"/>
      <x:c r="AY26" s="26"/>
      <x:c r="AZ26" s="26"/>
      <x:c r="BA26" s="26"/>
      <x:c r="BB26" s="26"/>
      <x:c r="BC26" s="26"/>
      <x:c r="BD26" s="26"/>
      <x:c r="BE26" s="26"/>
      <x:c r="BF26" s="26"/>
      <x:c r="BG26" s="26"/>
    </x:row>
    <x:row r="27" ht="32" customHeight="1">
      <x:c r="B27" s="23"/>
      <x:c r="C27" s="23"/>
      <x:c r="D27" s="28"/>
      <x:c r="E27" s="23"/>
      <x:c r="F27" s="23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26"/>
      <x:c r="U27" s="26"/>
      <x:c r="V27" s="26"/>
      <x:c r="W27" s="26"/>
      <x:c r="X27" s="26"/>
      <x:c r="Y27" s="26"/>
      <x:c r="Z27" s="26"/>
      <x:c r="AA27" s="26"/>
      <x:c r="AB27" s="26"/>
      <x:c r="AC27" s="26"/>
      <x:c r="AD27" s="26"/>
      <x:c r="AE27" s="26"/>
      <x:c r="AF27" s="26"/>
      <x:c r="AG27" s="26"/>
      <x:c r="AH27" s="26"/>
      <x:c r="AI27" s="26"/>
      <x:c r="AJ27" s="26"/>
      <x:c r="AK27" s="26"/>
      <x:c r="AL27" s="26"/>
      <x:c r="AM27" s="26"/>
      <x:c r="AN27" s="26"/>
      <x:c r="AO27" s="26"/>
      <x:c r="AP27" s="26"/>
      <x:c r="AQ27" s="26"/>
      <x:c r="AR27" s="26"/>
      <x:c r="AS27" s="26"/>
      <x:c r="AT27" s="26"/>
      <x:c r="AU27" s="26"/>
      <x:c r="AV27" s="26"/>
      <x:c r="AW27" s="26"/>
      <x:c r="AX27" s="26"/>
      <x:c r="AY27" s="26"/>
      <x:c r="AZ27" s="26"/>
      <x:c r="BA27" s="26"/>
      <x:c r="BB27" s="26"/>
      <x:c r="BC27" s="26"/>
      <x:c r="BD27" s="26"/>
      <x:c r="BE27" s="26"/>
      <x:c r="BF27" s="26"/>
      <x:c r="BG27" s="26"/>
    </x:row>
    <x:row r="28" ht="32" customHeight="1">
      <x:c r="B28" s="23"/>
      <x:c r="C28" s="23"/>
      <x:c r="D28" s="28"/>
      <x:c r="E28" s="23"/>
      <x:c r="F28" s="23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26"/>
      <x:c r="U28" s="26"/>
      <x:c r="V28" s="26"/>
      <x:c r="W28" s="26"/>
      <x:c r="X28" s="26"/>
      <x:c r="Y28" s="26"/>
      <x:c r="Z28" s="26"/>
      <x:c r="AA28" s="26"/>
      <x:c r="AB28" s="26"/>
      <x:c r="AC28" s="26"/>
      <x:c r="AD28" s="26"/>
      <x:c r="AE28" s="26"/>
      <x:c r="AF28" s="26"/>
      <x:c r="AG28" s="26"/>
      <x:c r="AH28" s="26"/>
      <x:c r="AI28" s="26"/>
      <x:c r="AJ28" s="26"/>
      <x:c r="AK28" s="26"/>
      <x:c r="AL28" s="26"/>
      <x:c r="AM28" s="26"/>
      <x:c r="AN28" s="26"/>
      <x:c r="AO28" s="26"/>
      <x:c r="AP28" s="26"/>
      <x:c r="AQ28" s="26"/>
      <x:c r="AR28" s="26"/>
      <x:c r="AS28" s="26"/>
      <x:c r="AT28" s="26"/>
      <x:c r="AU28" s="26"/>
      <x:c r="AV28" s="26"/>
      <x:c r="AW28" s="26"/>
      <x:c r="AX28" s="26"/>
      <x:c r="AY28" s="26"/>
      <x:c r="AZ28" s="26"/>
      <x:c r="BA28" s="26"/>
      <x:c r="BB28" s="26"/>
      <x:c r="BC28" s="26"/>
      <x:c r="BD28" s="26"/>
      <x:c r="BE28" s="26"/>
      <x:c r="BF28" s="26"/>
      <x:c r="BG28" s="26"/>
    </x:row>
    <x:row r="29" ht="32" customHeight="1">
      <x:c r="B29" s="23"/>
      <x:c r="C29" s="23"/>
      <x:c r="D29" s="28"/>
      <x:c r="E29" s="23"/>
      <x:c r="F29" s="23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26"/>
      <x:c r="U29" s="26"/>
      <x:c r="V29" s="26"/>
      <x:c r="W29" s="26"/>
      <x:c r="X29" s="26"/>
      <x:c r="Y29" s="26"/>
      <x:c r="Z29" s="26"/>
      <x:c r="AA29" s="26"/>
      <x:c r="AB29" s="26"/>
      <x:c r="AC29" s="26"/>
      <x:c r="AD29" s="26"/>
      <x:c r="AE29" s="26"/>
      <x:c r="AF29" s="26"/>
      <x:c r="AG29" s="26"/>
      <x:c r="AH29" s="26"/>
      <x:c r="AI29" s="26"/>
      <x:c r="AJ29" s="26"/>
      <x:c r="AK29" s="26"/>
      <x:c r="AL29" s="26"/>
      <x:c r="AM29" s="26"/>
      <x:c r="AN29" s="26"/>
      <x:c r="AO29" s="26"/>
      <x:c r="AP29" s="26"/>
      <x:c r="AQ29" s="26"/>
      <x:c r="AR29" s="26"/>
      <x:c r="AS29" s="26"/>
      <x:c r="AT29" s="26"/>
      <x:c r="AU29" s="26"/>
      <x:c r="AV29" s="26"/>
      <x:c r="AW29" s="26"/>
      <x:c r="AX29" s="26"/>
      <x:c r="AY29" s="26"/>
      <x:c r="AZ29" s="26"/>
      <x:c r="BA29" s="26"/>
      <x:c r="BB29" s="26"/>
      <x:c r="BC29" s="26"/>
      <x:c r="BD29" s="26"/>
      <x:c r="BE29" s="26"/>
      <x:c r="BF29" s="26"/>
      <x:c r="BG29" s="26"/>
    </x:row>
    <x:row r="30" ht="32" customHeight="1">
      <x:c r="B30" s="23"/>
      <x:c r="C30" s="23"/>
      <x:c r="D30" s="28"/>
      <x:c r="E30" s="23"/>
      <x:c r="F30" s="23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26"/>
      <x:c r="U30" s="26"/>
      <x:c r="V30" s="26"/>
      <x:c r="W30" s="26"/>
      <x:c r="X30" s="26"/>
      <x:c r="Y30" s="26"/>
      <x:c r="Z30" s="26"/>
      <x:c r="AA30" s="26"/>
      <x:c r="AB30" s="26"/>
      <x:c r="AC30" s="26"/>
      <x:c r="AD30" s="26"/>
      <x:c r="AE30" s="26"/>
      <x:c r="AF30" s="26"/>
      <x:c r="AG30" s="26"/>
      <x:c r="AH30" s="26"/>
      <x:c r="AI30" s="26"/>
      <x:c r="AJ30" s="26"/>
      <x:c r="AK30" s="26"/>
      <x:c r="AL30" s="26"/>
      <x:c r="AM30" s="26"/>
      <x:c r="AN30" s="26"/>
      <x:c r="AO30" s="26"/>
      <x:c r="AP30" s="26"/>
      <x:c r="AQ30" s="26"/>
      <x:c r="AR30" s="26"/>
      <x:c r="AS30" s="26"/>
      <x:c r="AT30" s="26"/>
      <x:c r="AU30" s="26"/>
      <x:c r="AV30" s="26"/>
      <x:c r="AW30" s="26"/>
      <x:c r="AX30" s="26"/>
      <x:c r="AY30" s="26"/>
      <x:c r="AZ30" s="26"/>
      <x:c r="BA30" s="26"/>
      <x:c r="BB30" s="26"/>
      <x:c r="BC30" s="26"/>
      <x:c r="BD30" s="26"/>
      <x:c r="BE30" s="26"/>
      <x:c r="BF30" s="26"/>
      <x:c r="BG30" s="26"/>
    </x:row>
    <x:row r="31" ht="32" customHeight="1">
      <x:c r="B31" s="23"/>
      <x:c r="C31" s="23"/>
      <x:c r="D31" s="28"/>
      <x:c r="E31" s="23"/>
      <x:c r="F31" s="23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26"/>
      <x:c r="U31" s="26"/>
      <x:c r="V31" s="26"/>
      <x:c r="W31" s="26"/>
      <x:c r="X31" s="26"/>
      <x:c r="Y31" s="26"/>
      <x:c r="Z31" s="26"/>
      <x:c r="AA31" s="26"/>
      <x:c r="AB31" s="26"/>
      <x:c r="AC31" s="26"/>
      <x:c r="AD31" s="26"/>
      <x:c r="AE31" s="26"/>
      <x:c r="AF31" s="26"/>
      <x:c r="AG31" s="26"/>
      <x:c r="AH31" s="26"/>
      <x:c r="AI31" s="26"/>
      <x:c r="AJ31" s="26"/>
      <x:c r="AK31" s="26"/>
      <x:c r="AL31" s="26"/>
      <x:c r="AM31" s="26"/>
      <x:c r="AN31" s="26"/>
      <x:c r="AO31" s="26"/>
      <x:c r="AP31" s="26"/>
      <x:c r="AQ31" s="26"/>
      <x:c r="AR31" s="26"/>
      <x:c r="AS31" s="26"/>
      <x:c r="AT31" s="26"/>
      <x:c r="AU31" s="26"/>
      <x:c r="AV31" s="26"/>
      <x:c r="AW31" s="26"/>
      <x:c r="AX31" s="26"/>
      <x:c r="AY31" s="26"/>
      <x:c r="AZ31" s="26"/>
      <x:c r="BA31" s="26"/>
      <x:c r="BB31" s="26"/>
      <x:c r="BC31" s="26"/>
      <x:c r="BD31" s="26"/>
      <x:c r="BE31" s="26"/>
      <x:c r="BF31" s="26"/>
      <x:c r="BG31" s="26"/>
    </x:row>
    <x:row r="32" ht="32" customHeight="1">
      <x:c r="B32" s="23"/>
      <x:c r="C32" s="23"/>
      <x:c r="D32" s="28"/>
      <x:c r="E32" s="23"/>
      <x:c r="F32" s="23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26"/>
      <x:c r="U32" s="26"/>
      <x:c r="V32" s="26"/>
      <x:c r="W32" s="26"/>
      <x:c r="X32" s="26"/>
      <x:c r="Y32" s="26"/>
      <x:c r="Z32" s="26"/>
      <x:c r="AA32" s="26"/>
      <x:c r="AB32" s="26"/>
      <x:c r="AC32" s="26"/>
      <x:c r="AD32" s="26"/>
      <x:c r="AE32" s="26"/>
      <x:c r="AF32" s="26"/>
      <x:c r="AG32" s="26"/>
      <x:c r="AH32" s="26"/>
      <x:c r="AI32" s="26"/>
      <x:c r="AJ32" s="26"/>
      <x:c r="AK32" s="26"/>
      <x:c r="AL32" s="26"/>
      <x:c r="AM32" s="26"/>
      <x:c r="AN32" s="26"/>
      <x:c r="AO32" s="26"/>
      <x:c r="AP32" s="26"/>
      <x:c r="AQ32" s="26"/>
      <x:c r="AR32" s="26"/>
      <x:c r="AS32" s="26"/>
      <x:c r="AT32" s="26"/>
      <x:c r="AU32" s="26"/>
      <x:c r="AV32" s="26"/>
      <x:c r="AW32" s="26"/>
      <x:c r="AX32" s="26"/>
      <x:c r="AY32" s="26"/>
      <x:c r="AZ32" s="26"/>
      <x:c r="BA32" s="26"/>
      <x:c r="BB32" s="26"/>
      <x:c r="BC32" s="26"/>
      <x:c r="BD32" s="26"/>
      <x:c r="BE32" s="26"/>
      <x:c r="BF32" s="26"/>
      <x:c r="BG32" s="26"/>
    </x:row>
    <x:row r="33" ht="32" customHeight="1">
      <x:c r="B33" s="23"/>
      <x:c r="C33" s="23"/>
      <x:c r="D33" s="28"/>
      <x:c r="E33" s="23"/>
      <x:c r="F33" s="23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26"/>
      <x:c r="U33" s="26"/>
      <x:c r="V33" s="26"/>
      <x:c r="W33" s="26"/>
      <x:c r="X33" s="26"/>
      <x:c r="Y33" s="26"/>
      <x:c r="Z33" s="26"/>
      <x:c r="AA33" s="26"/>
      <x:c r="AB33" s="26"/>
      <x:c r="AC33" s="26"/>
      <x:c r="AD33" s="26"/>
      <x:c r="AE33" s="26"/>
      <x:c r="AF33" s="26"/>
      <x:c r="AG33" s="26"/>
      <x:c r="AH33" s="26"/>
      <x:c r="AI33" s="26"/>
      <x:c r="AJ33" s="26"/>
      <x:c r="AK33" s="26"/>
      <x:c r="AL33" s="26"/>
      <x:c r="AM33" s="26"/>
      <x:c r="AN33" s="26"/>
      <x:c r="AO33" s="26"/>
      <x:c r="AP33" s="26"/>
      <x:c r="AQ33" s="26"/>
      <x:c r="AR33" s="26"/>
      <x:c r="AS33" s="26"/>
      <x:c r="AT33" s="26"/>
      <x:c r="AU33" s="26"/>
      <x:c r="AV33" s="26"/>
      <x:c r="AW33" s="26"/>
      <x:c r="AX33" s="26"/>
      <x:c r="AY33" s="26"/>
      <x:c r="AZ33" s="26"/>
      <x:c r="BA33" s="26"/>
      <x:c r="BB33" s="26"/>
      <x:c r="BC33" s="26"/>
      <x:c r="BD33" s="26"/>
      <x:c r="BE33" s="26"/>
      <x:c r="BF33" s="26"/>
      <x:c r="BG33" s="26"/>
    </x:row>
    <x:row r="34" ht="32" customHeight="1">
      <x:c r="B34" s="23"/>
      <x:c r="C34" s="23"/>
      <x:c r="D34" s="28"/>
      <x:c r="E34" s="23"/>
      <x:c r="F34" s="23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26"/>
      <x:c r="U34" s="26"/>
      <x:c r="V34" s="26"/>
      <x:c r="W34" s="26"/>
      <x:c r="X34" s="26"/>
      <x:c r="Y34" s="26"/>
      <x:c r="Z34" s="26"/>
      <x:c r="AA34" s="26"/>
      <x:c r="AB34" s="26"/>
      <x:c r="AC34" s="26"/>
      <x:c r="AD34" s="26"/>
      <x:c r="AE34" s="26"/>
      <x:c r="AF34" s="26"/>
      <x:c r="AG34" s="26"/>
      <x:c r="AH34" s="26"/>
      <x:c r="AI34" s="26"/>
      <x:c r="AJ34" s="26"/>
      <x:c r="AK34" s="26"/>
      <x:c r="AL34" s="26"/>
      <x:c r="AM34" s="26"/>
      <x:c r="AN34" s="26"/>
      <x:c r="AO34" s="26"/>
      <x:c r="AP34" s="26"/>
      <x:c r="AQ34" s="26"/>
      <x:c r="AR34" s="26"/>
      <x:c r="AS34" s="26"/>
      <x:c r="AT34" s="26"/>
      <x:c r="AU34" s="26"/>
      <x:c r="AV34" s="26"/>
      <x:c r="AW34" s="26"/>
      <x:c r="AX34" s="26"/>
      <x:c r="AY34" s="26"/>
      <x:c r="AZ34" s="26"/>
      <x:c r="BA34" s="26"/>
      <x:c r="BB34" s="26"/>
      <x:c r="BC34" s="26"/>
      <x:c r="BD34" s="26"/>
      <x:c r="BE34" s="26"/>
      <x:c r="BF34" s="26"/>
      <x:c r="BG34" s="26"/>
    </x:row>
    <x:row r="35" ht="32" customHeight="1">
      <x:c r="B35" s="23"/>
      <x:c r="C35" s="23"/>
      <x:c r="D35" s="28"/>
      <x:c r="E35" s="23"/>
      <x:c r="F35" s="23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26"/>
      <x:c r="U35" s="26"/>
      <x:c r="V35" s="26"/>
      <x:c r="W35" s="26"/>
      <x:c r="X35" s="26"/>
      <x:c r="Y35" s="26"/>
      <x:c r="Z35" s="26"/>
      <x:c r="AA35" s="26"/>
      <x:c r="AB35" s="26"/>
      <x:c r="AC35" s="26"/>
      <x:c r="AD35" s="26"/>
      <x:c r="AE35" s="26"/>
      <x:c r="AF35" s="26"/>
      <x:c r="AG35" s="26"/>
      <x:c r="AH35" s="26"/>
      <x:c r="AI35" s="26"/>
      <x:c r="AJ35" s="26"/>
      <x:c r="AK35" s="26"/>
      <x:c r="AL35" s="26"/>
      <x:c r="AM35" s="26"/>
      <x:c r="AN35" s="26"/>
      <x:c r="AO35" s="26"/>
      <x:c r="AP35" s="26"/>
      <x:c r="AQ35" s="26"/>
      <x:c r="AR35" s="26"/>
      <x:c r="AS35" s="26"/>
      <x:c r="AT35" s="26"/>
      <x:c r="AU35" s="26"/>
      <x:c r="AV35" s="26"/>
      <x:c r="AW35" s="26"/>
      <x:c r="AX35" s="26"/>
      <x:c r="AY35" s="26"/>
      <x:c r="AZ35" s="26"/>
      <x:c r="BA35" s="26"/>
      <x:c r="BB35" s="26"/>
      <x:c r="BC35" s="26"/>
      <x:c r="BD35" s="26"/>
      <x:c r="BE35" s="26"/>
      <x:c r="BF35" s="26"/>
      <x:c r="BG35" s="26"/>
    </x:row>
    <x:row r="36" ht="32" customHeight="1">
      <x:c r="B36" s="23"/>
      <x:c r="C36" s="23"/>
      <x:c r="D36" s="28"/>
      <x:c r="E36" s="23"/>
      <x:c r="F36" s="23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26"/>
      <x:c r="U36" s="26"/>
      <x:c r="V36" s="26"/>
      <x:c r="W36" s="26"/>
      <x:c r="X36" s="26"/>
      <x:c r="Y36" s="26"/>
      <x:c r="Z36" s="26"/>
      <x:c r="AA36" s="26"/>
      <x:c r="AB36" s="26"/>
      <x:c r="AC36" s="26"/>
      <x:c r="AD36" s="26"/>
      <x:c r="AE36" s="26"/>
      <x:c r="AF36" s="26"/>
      <x:c r="AG36" s="26"/>
      <x:c r="AH36" s="26"/>
      <x:c r="AI36" s="26"/>
      <x:c r="AJ36" s="26"/>
      <x:c r="AK36" s="26"/>
      <x:c r="AL36" s="26"/>
      <x:c r="AM36" s="26"/>
      <x:c r="AN36" s="26"/>
      <x:c r="AO36" s="26"/>
      <x:c r="AP36" s="26"/>
      <x:c r="AQ36" s="26"/>
      <x:c r="AR36" s="26"/>
      <x:c r="AS36" s="26"/>
      <x:c r="AT36" s="26"/>
      <x:c r="AU36" s="26"/>
      <x:c r="AV36" s="26"/>
      <x:c r="AW36" s="26"/>
      <x:c r="AX36" s="26"/>
      <x:c r="AY36" s="26"/>
      <x:c r="AZ36" s="26"/>
      <x:c r="BA36" s="26"/>
      <x:c r="BB36" s="26"/>
      <x:c r="BC36" s="26"/>
      <x:c r="BD36" s="26"/>
      <x:c r="BE36" s="26"/>
      <x:c r="BF36" s="26"/>
      <x:c r="BG36" s="26"/>
    </x:row>
    <x:row r="37" ht="32" customHeight="1">
      <x:c r="B37" s="23"/>
      <x:c r="C37" s="23"/>
      <x:c r="D37" s="28"/>
      <x:c r="E37" s="23"/>
      <x:c r="F37" s="23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26"/>
      <x:c r="U37" s="26"/>
      <x:c r="V37" s="26"/>
      <x:c r="W37" s="26"/>
      <x:c r="X37" s="26"/>
      <x:c r="Y37" s="26"/>
      <x:c r="Z37" s="26"/>
      <x:c r="AA37" s="26"/>
      <x:c r="AB37" s="26"/>
      <x:c r="AC37" s="26"/>
      <x:c r="AD37" s="26"/>
      <x:c r="AE37" s="26"/>
      <x:c r="AF37" s="26"/>
      <x:c r="AG37" s="26"/>
      <x:c r="AH37" s="26"/>
      <x:c r="AI37" s="26"/>
      <x:c r="AJ37" s="26"/>
      <x:c r="AK37" s="26"/>
      <x:c r="AL37" s="26"/>
      <x:c r="AM37" s="26"/>
      <x:c r="AN37" s="26"/>
      <x:c r="AO37" s="26"/>
      <x:c r="AP37" s="26"/>
      <x:c r="AQ37" s="26"/>
      <x:c r="AR37" s="26"/>
      <x:c r="AS37" s="26"/>
      <x:c r="AT37" s="26"/>
      <x:c r="AU37" s="26"/>
      <x:c r="AV37" s="26"/>
      <x:c r="AW37" s="26"/>
      <x:c r="AX37" s="26"/>
      <x:c r="AY37" s="26"/>
      <x:c r="AZ37" s="26"/>
      <x:c r="BA37" s="26"/>
      <x:c r="BB37" s="26"/>
      <x:c r="BC37" s="26"/>
      <x:c r="BD37" s="26"/>
      <x:c r="BE37" s="26"/>
      <x:c r="BF37" s="26"/>
      <x:c r="BG37" s="26"/>
    </x:row>
    <x:row r="38" ht="32" customHeight="1">
      <x:c r="B38" s="23"/>
      <x:c r="C38" s="23"/>
      <x:c r="D38" s="28"/>
      <x:c r="E38" s="23"/>
      <x:c r="F38" s="23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26"/>
      <x:c r="U38" s="26"/>
      <x:c r="V38" s="26"/>
      <x:c r="W38" s="26"/>
      <x:c r="X38" s="26"/>
      <x:c r="Y38" s="26"/>
      <x:c r="Z38" s="26"/>
      <x:c r="AA38" s="26"/>
      <x:c r="AB38" s="26"/>
      <x:c r="AC38" s="26"/>
      <x:c r="AD38" s="26"/>
      <x:c r="AE38" s="26"/>
      <x:c r="AF38" s="26"/>
      <x:c r="AG38" s="26"/>
      <x:c r="AH38" s="26"/>
      <x:c r="AI38" s="26"/>
      <x:c r="AJ38" s="26"/>
      <x:c r="AK38" s="26"/>
      <x:c r="AL38" s="26"/>
      <x:c r="AM38" s="26"/>
      <x:c r="AN38" s="26"/>
      <x:c r="AO38" s="26"/>
      <x:c r="AP38" s="26"/>
      <x:c r="AQ38" s="26"/>
      <x:c r="AR38" s="26"/>
      <x:c r="AS38" s="26"/>
      <x:c r="AT38" s="26"/>
      <x:c r="AU38" s="26"/>
      <x:c r="AV38" s="26"/>
      <x:c r="AW38" s="26"/>
      <x:c r="AX38" s="26"/>
      <x:c r="AY38" s="26"/>
      <x:c r="AZ38" s="26"/>
      <x:c r="BA38" s="26"/>
      <x:c r="BB38" s="26"/>
      <x:c r="BC38" s="26"/>
      <x:c r="BD38" s="26"/>
      <x:c r="BE38" s="26"/>
      <x:c r="BF38" s="26"/>
      <x:c r="BG38" s="26"/>
    </x:row>
    <x:row r="39" ht="32" customHeight="1">
      <x:c r="B39" s="23"/>
      <x:c r="C39" s="23"/>
      <x:c r="D39" s="28"/>
      <x:c r="E39" s="23"/>
      <x:c r="F39" s="23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26"/>
      <x:c r="U39" s="26"/>
      <x:c r="V39" s="26"/>
      <x:c r="W39" s="26"/>
      <x:c r="X39" s="26"/>
      <x:c r="Y39" s="26"/>
      <x:c r="Z39" s="26"/>
      <x:c r="AA39" s="26"/>
      <x:c r="AB39" s="26"/>
      <x:c r="AC39" s="26"/>
      <x:c r="AD39" s="26"/>
      <x:c r="AE39" s="26"/>
      <x:c r="AF39" s="26"/>
      <x:c r="AG39" s="26"/>
      <x:c r="AH39" s="26"/>
      <x:c r="AI39" s="26"/>
      <x:c r="AJ39" s="26"/>
      <x:c r="AK39" s="26"/>
      <x:c r="AL39" s="26"/>
      <x:c r="AM39" s="26"/>
      <x:c r="AN39" s="26"/>
      <x:c r="AO39" s="26"/>
      <x:c r="AP39" s="26"/>
      <x:c r="AQ39" s="26"/>
      <x:c r="AR39" s="26"/>
      <x:c r="AS39" s="26"/>
      <x:c r="AT39" s="26"/>
      <x:c r="AU39" s="26"/>
      <x:c r="AV39" s="26"/>
      <x:c r="AW39" s="26"/>
      <x:c r="AX39" s="26"/>
      <x:c r="AY39" s="26"/>
      <x:c r="AZ39" s="26"/>
      <x:c r="BA39" s="26"/>
      <x:c r="BB39" s="26"/>
      <x:c r="BC39" s="26"/>
      <x:c r="BD39" s="26"/>
      <x:c r="BE39" s="26"/>
      <x:c r="BF39" s="26"/>
      <x:c r="BG39" s="26"/>
    </x:row>
    <x:row r="40" ht="32" customHeight="1">
      <x:c r="B40" s="24"/>
      <x:c r="C40" s="24"/>
      <x:c r="D40" s="29"/>
      <x:c r="E40" s="24"/>
      <x:c r="F40" s="24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26"/>
      <x:c r="U40" s="26"/>
      <x:c r="V40" s="26"/>
      <x:c r="W40" s="26"/>
      <x:c r="X40" s="26"/>
      <x:c r="Y40" s="26"/>
      <x:c r="Z40" s="26"/>
      <x:c r="AA40" s="26"/>
      <x:c r="AB40" s="26"/>
      <x:c r="AC40" s="26"/>
      <x:c r="AD40" s="26"/>
      <x:c r="AE40" s="26"/>
      <x:c r="AF40" s="26"/>
      <x:c r="AG40" s="26"/>
      <x:c r="AH40" s="26"/>
      <x:c r="AI40" s="26"/>
      <x:c r="AJ40" s="26"/>
      <x:c r="AK40" s="26"/>
      <x:c r="AL40" s="26"/>
      <x:c r="AM40" s="26"/>
      <x:c r="AN40" s="26"/>
      <x:c r="AO40" s="26"/>
      <x:c r="AP40" s="26"/>
      <x:c r="AQ40" s="26"/>
      <x:c r="AR40" s="26"/>
      <x:c r="AS40" s="26"/>
      <x:c r="AT40" s="26"/>
      <x:c r="AU40" s="26"/>
      <x:c r="AV40" s="26"/>
      <x:c r="AW40" s="26"/>
      <x:c r="AX40" s="26"/>
      <x:c r="AY40" s="26"/>
      <x:c r="AZ40" s="26"/>
      <x:c r="BA40" s="26"/>
      <x:c r="BB40" s="26"/>
      <x:c r="BC40" s="26"/>
      <x:c r="BD40" s="26"/>
      <x:c r="BE40" s="26"/>
      <x:c r="BF40" s="26"/>
      <x:c r="BG40" s="26"/>
    </x:row>
  </x:sheetData>
  <x:mergeCells>
    <x:mergeCell ref="B2:F2"/>
    <x:mergeCell ref="B4:F4"/>
    <x:mergeCell ref="B5:F5"/>
    <x:mergeCell ref="B7:F7"/>
  </x:mergeCells>
  <x:conditionalFormatting sqref="G11:BG40">
    <x:cfRule type="expression" dxfId="0" priority="1">
      <x:formula>AND(G11&lt;&gt;"",G$8&lt;&gt;"",$C11="Raíz")</x:formula>
    </x:cfRule>
    <x:cfRule type="expression" dxfId="1" priority="2">
      <x:formula>AND(G11&lt;&gt;"",G$8&lt;&gt;"",$C11="Pasivo")</x:formula>
    </x:cfRule>
    <x:cfRule type="expression" dxfId="2" priority="3">
      <x:formula>AND(G11&lt;&gt;"",G$8&lt;&gt;"",$C11="Periférico")</x:formula>
    </x:cfRule>
  </x:conditionalFormatting>
  <x:dataValidations count="3">
    <x:dataValidation type="whole" operator="between" sqref="C3">
      <x:formula1>2000</x:formula1>
      <x:formula2>2100</x:formula2>
    </x:dataValidation>
    <x:dataValidation type="list" sqref="C11:C40">
      <x:formula1>"Raíz,Pasivo,Periférico"</x:formula1>
    </x:dataValidation>
    <x:dataValidation type="list" sqref="D11:D40">
      <x:formula1>"Sí,No"</x:formula1>
    </x:dataValidation>
  </x:dataValidations>
  <x:pageMargins left="0.7" right="0.7" top="0.75" bottom="0.75" header="0.3" footer="0.3"/>
</x:worksheet>
</file>